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832F090-A519-4E20-A20E-AEA31F2DD0D0}" xr6:coauthVersionLast="43" xr6:coauthVersionMax="43" xr10:uidLastSave="{00000000-0000-0000-0000-000000000000}"/>
  <bookViews>
    <workbookView xWindow="-108" yWindow="-108" windowWidth="23256" windowHeight="13176" xr2:uid="{00000000-000D-0000-FFFF-FFFF00000000}"/>
  </bookViews>
  <sheets>
    <sheet name="การตอบแบบฟอร์ม 1" sheetId="4" r:id="rId1"/>
    <sheet name="คะแนน (ใหม่)" sheetId="5" r:id="rId2"/>
    <sheet name="คะแนน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5" l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7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6" i="5"/>
  <c r="O4" i="5"/>
  <c r="O6" i="5"/>
  <c r="O7" i="5"/>
  <c r="O9" i="5"/>
  <c r="O10" i="5"/>
  <c r="O12" i="5"/>
  <c r="O13" i="5"/>
  <c r="O17" i="5"/>
  <c r="O18" i="5"/>
  <c r="O19" i="5"/>
  <c r="O20" i="5"/>
  <c r="O21" i="5"/>
  <c r="O22" i="5"/>
  <c r="O23" i="5"/>
  <c r="O24" i="5"/>
  <c r="O26" i="5"/>
  <c r="O30" i="5"/>
  <c r="O32" i="5"/>
  <c r="O33" i="5"/>
  <c r="N7" i="5"/>
  <c r="N8" i="5"/>
  <c r="O8" i="5" s="1"/>
  <c r="N9" i="5"/>
  <c r="N10" i="5"/>
  <c r="N11" i="5"/>
  <c r="O11" i="5" s="1"/>
  <c r="N12" i="5"/>
  <c r="N13" i="5"/>
  <c r="N14" i="5"/>
  <c r="O14" i="5" s="1"/>
  <c r="N15" i="5"/>
  <c r="O15" i="5" s="1"/>
  <c r="N16" i="5"/>
  <c r="O16" i="5" s="1"/>
  <c r="N17" i="5"/>
  <c r="N18" i="5"/>
  <c r="N19" i="5"/>
  <c r="N20" i="5"/>
  <c r="N21" i="5"/>
  <c r="N22" i="5"/>
  <c r="N23" i="5"/>
  <c r="N24" i="5"/>
  <c r="N25" i="5"/>
  <c r="O25" i="5" s="1"/>
  <c r="N26" i="5"/>
  <c r="N27" i="5"/>
  <c r="O27" i="5" s="1"/>
  <c r="N28" i="5"/>
  <c r="O28" i="5" s="1"/>
  <c r="N29" i="5"/>
  <c r="O29" i="5" s="1"/>
  <c r="N30" i="5"/>
  <c r="N31" i="5"/>
  <c r="O31" i="5" s="1"/>
  <c r="N32" i="5"/>
  <c r="N33" i="5"/>
  <c r="N6" i="5"/>
  <c r="AB4" i="5"/>
  <c r="U4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6" i="5"/>
  <c r="AC4" i="5"/>
  <c r="V4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6" i="5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E35" i="5"/>
  <c r="D35" i="5"/>
  <c r="C35" i="5"/>
  <c r="P34" i="5"/>
  <c r="E34" i="5"/>
  <c r="D34" i="5"/>
  <c r="C34" i="5"/>
  <c r="AD33" i="5"/>
  <c r="A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AD6" i="5"/>
  <c r="E44" i="4"/>
  <c r="G34" i="3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W31" i="4"/>
  <c r="V31" i="4"/>
  <c r="U31" i="4"/>
  <c r="T31" i="4"/>
  <c r="T41" i="4" s="1"/>
  <c r="S31" i="4"/>
  <c r="R31" i="4"/>
  <c r="Q31" i="4"/>
  <c r="P31" i="4"/>
  <c r="P41" i="4" s="1"/>
  <c r="O31" i="4"/>
  <c r="N31" i="4"/>
  <c r="M31" i="4"/>
  <c r="L31" i="4"/>
  <c r="L41" i="4" s="1"/>
  <c r="K31" i="4"/>
  <c r="J31" i="4"/>
  <c r="I31" i="4"/>
  <c r="H31" i="4"/>
  <c r="H41" i="4" s="1"/>
  <c r="G31" i="4"/>
  <c r="F31" i="4"/>
  <c r="F36" i="4" s="1"/>
  <c r="F35" i="4" l="1"/>
  <c r="AD34" i="5"/>
  <c r="W34" i="5"/>
  <c r="I41" i="4"/>
  <c r="I34" i="4"/>
  <c r="I44" i="4" s="1"/>
  <c r="J47" i="4"/>
  <c r="W47" i="4"/>
  <c r="Q34" i="4"/>
  <c r="Q44" i="4" s="1"/>
  <c r="Q41" i="4"/>
  <c r="M34" i="4"/>
  <c r="M44" i="4" s="1"/>
  <c r="U41" i="4"/>
  <c r="U34" i="4"/>
  <c r="U44" i="4" s="1"/>
  <c r="M41" i="4"/>
  <c r="H47" i="4"/>
  <c r="F34" i="4"/>
  <c r="F44" i="4" s="1"/>
  <c r="J34" i="4"/>
  <c r="J44" i="4" s="1"/>
  <c r="N34" i="4"/>
  <c r="N44" i="4" s="1"/>
  <c r="R34" i="4"/>
  <c r="R44" i="4" s="1"/>
  <c r="V34" i="4"/>
  <c r="V44" i="4" s="1"/>
  <c r="F41" i="4"/>
  <c r="J41" i="4"/>
  <c r="N41" i="4"/>
  <c r="R41" i="4"/>
  <c r="V41" i="4"/>
  <c r="G34" i="4"/>
  <c r="G44" i="4" s="1"/>
  <c r="K34" i="4"/>
  <c r="K44" i="4" s="1"/>
  <c r="O34" i="4"/>
  <c r="O44" i="4" s="1"/>
  <c r="S34" i="4"/>
  <c r="S44" i="4" s="1"/>
  <c r="W34" i="4"/>
  <c r="W44" i="4" s="1"/>
  <c r="G41" i="4"/>
  <c r="K41" i="4"/>
  <c r="O41" i="4"/>
  <c r="S41" i="4"/>
  <c r="W41" i="4"/>
  <c r="H34" i="4"/>
  <c r="H44" i="4" s="1"/>
  <c r="L34" i="4"/>
  <c r="L44" i="4" s="1"/>
  <c r="P34" i="4"/>
  <c r="P44" i="4" s="1"/>
  <c r="T34" i="4"/>
  <c r="T44" i="4" s="1"/>
  <c r="T47" i="4" l="1"/>
  <c r="X48" i="4" s="1"/>
  <c r="E35" i="3"/>
  <c r="D35" i="3"/>
  <c r="C35" i="3"/>
  <c r="E34" i="3"/>
  <c r="D34" i="3"/>
  <c r="C34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6" i="3"/>
  <c r="K34" i="3" s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6" i="3"/>
  <c r="I34" i="3" s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</calcChain>
</file>

<file path=xl/sharedStrings.xml><?xml version="1.0" encoding="utf-8"?>
<sst xmlns="http://schemas.openxmlformats.org/spreadsheetml/2006/main" count="598" uniqueCount="64">
  <si>
    <t>3. การยอมรับในแบบจำลองทางคณิตศาสตร์
3.1 การสะท้อนคิดหลังการเรียนรู้จากแบบจำลองทางคณิตศาสตร์ (Feedback) [3.1.1 มีการแจ้งวัตถุประสงค์การเรียนรู้ให้ทราบอย่างชัดเจน]</t>
  </si>
  <si>
    <t>4. ความตั้งใจใช้ (Intention to use) [4.3 มีความตั้งใจจะใช้แบบจำลองทางคณิตศาสตร์การเรียนรู้ต่อไปในอนาคต]</t>
  </si>
  <si>
    <t>ชาย</t>
  </si>
  <si>
    <t>20-29</t>
  </si>
  <si>
    <t>ม. 6/ปวส หรือเทียบเท่า</t>
  </si>
  <si>
    <t>1-5 ปี</t>
  </si>
  <si>
    <t>มาก</t>
  </si>
  <si>
    <t>มากที่สุด</t>
  </si>
  <si>
    <t>ปานกลาง</t>
  </si>
  <si>
    <t>ปริญญาตรี</t>
  </si>
  <si>
    <t>ไม่มีประสบการณ์</t>
  </si>
  <si>
    <t>ต่ำกว่า 20 ปี</t>
  </si>
  <si>
    <t>หญิง</t>
  </si>
  <si>
    <t>40-49</t>
  </si>
  <si>
    <t>15 ปีขึ้นไป</t>
  </si>
  <si>
    <t>พอใช้</t>
  </si>
  <si>
    <t>ปริญญาโท</t>
  </si>
  <si>
    <t>30-39</t>
  </si>
  <si>
    <t>6-10 ปี</t>
  </si>
  <si>
    <t>อนุปริญญา</t>
  </si>
  <si>
    <t>11-15 ปี</t>
  </si>
  <si>
    <t>คะแนนแบบฝึกหัด</t>
  </si>
  <si>
    <t>คะแนนแบบทดสอบ</t>
  </si>
  <si>
    <t>คะแนนคำถามในการดูงาน</t>
  </si>
  <si>
    <t>ลำดับที่</t>
  </si>
  <si>
    <t>หมายเหตุ : คะแนนเรียงลำดับจากมากลงมาน้อย ไม่ได้เรียงตามรหัสนักศึกษา</t>
  </si>
  <si>
    <t>avg</t>
  </si>
  <si>
    <t>SD</t>
  </si>
  <si>
    <t>จำนวนคน</t>
  </si>
  <si>
    <t>ร้อยละ</t>
  </si>
  <si>
    <t>แบบฝึกหัด</t>
  </si>
  <si>
    <t>แบบทดสอบ</t>
  </si>
  <si>
    <t>ดูงาน</t>
  </si>
  <si>
    <t>คะแนนดิบ</t>
  </si>
  <si>
    <t>หมายเหตุ : เรียงตามรหัสนักศึกษา</t>
  </si>
  <si>
    <t>รวม</t>
  </si>
  <si>
    <t>จำนวน นศ ทั้งหมด</t>
  </si>
  <si>
    <t>จำนวนตอบแบบสอบถาม</t>
  </si>
  <si>
    <t>เฉลี่ย</t>
  </si>
  <si>
    <t>เฉลี่ยเฉพาะ part</t>
  </si>
  <si>
    <t>sd</t>
  </si>
  <si>
    <t>คำถามดูงาน อ.เขม</t>
  </si>
  <si>
    <t>check</t>
  </si>
  <si>
    <t>Time</t>
  </si>
  <si>
    <t>Gender</t>
  </si>
  <si>
    <t>Age</t>
  </si>
  <si>
    <t>Highest educational level</t>
  </si>
  <si>
    <t>Work experience</t>
  </si>
  <si>
    <t xml:space="preserve">Perceive Usefulness </t>
  </si>
  <si>
    <t>Self development</t>
  </si>
  <si>
    <t>Saving</t>
  </si>
  <si>
    <t xml:space="preserve"> Perceived Ease of Use</t>
  </si>
  <si>
    <t>Simple and easy to understand</t>
  </si>
  <si>
    <t>Feedback</t>
  </si>
  <si>
    <t>Comment
Comment</t>
  </si>
  <si>
    <t>Model acceptance</t>
  </si>
  <si>
    <t>Participation</t>
  </si>
  <si>
    <t>Direct experience</t>
  </si>
  <si>
    <t>Answer from instructor</t>
  </si>
  <si>
    <t>Evaluation</t>
  </si>
  <si>
    <t>Test validity</t>
  </si>
  <si>
    <t>Case study</t>
  </si>
  <si>
    <t>Positive attitude</t>
  </si>
  <si>
    <t>4. ความตั้งใจใช้ Intention to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</si>
</sst>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0.0"/>
  </numFmts>
  <fonts count="18">
    <font>
      <sz val="10"/>
      <color rgb="FF000000"/>
      <name val="Arial"/>
      <scheme val="minor"/>
    </font>
    <font>
      <sz val="10"/>
      <color rgb="FFFF0000"/>
      <name val="Arial"/>
      <family val="2"/>
      <scheme val="minor"/>
    </font>
    <font>
      <sz val="10"/>
      <color rgb="FF00B050"/>
      <name val="Arial"/>
      <family val="2"/>
      <scheme val="minor"/>
    </font>
    <font>
      <sz val="10"/>
      <color rgb="FFFFC000"/>
      <name val="Arial"/>
      <family val="2"/>
      <scheme val="minor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12"/>
      <color rgb="FF000000"/>
      <name val="TH Sarabun New"/>
      <family val="2"/>
    </font>
    <font>
      <b/>
      <sz val="11"/>
      <color rgb="FF000000"/>
      <name val="TH Sarabun New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6"/>
      <name val="TH Sarabun New"/>
      <family val="2"/>
    </font>
    <font>
      <b/>
      <sz val="16"/>
      <name val="TH Sarabun New"/>
      <family val="2"/>
    </font>
    <font>
      <b/>
      <sz val="16"/>
      <color rgb="FFFF0000"/>
      <name val="TH Sarabun New"/>
      <family val="2"/>
    </font>
    <font>
      <sz val="12"/>
      <color rgb="FF000000"/>
      <name val="TH Sarabun New"/>
      <family val="2"/>
    </font>
    <font>
      <sz val="10"/>
      <color rgb="FF000000"/>
      <name val="Arial"/>
      <scheme val="minor"/>
    </font>
    <font>
      <b/>
      <sz val="14"/>
      <color rgb="FF000000"/>
      <name val="TH Sarabun New"/>
      <family val="2"/>
    </font>
    <font>
      <sz val="1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5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1" applyFont="1"/>
    <xf numFmtId="0" fontId="9" fillId="0" borderId="0" xfId="1"/>
    <xf numFmtId="164" fontId="10" fillId="0" borderId="0" xfId="1" applyNumberFormat="1" applyFont="1"/>
    <xf numFmtId="0" fontId="1" fillId="0" borderId="0" xfId="1" applyFont="1"/>
    <xf numFmtId="0" fontId="2" fillId="0" borderId="0" xfId="1" applyFont="1"/>
    <xf numFmtId="0" fontId="3" fillId="0" borderId="0" xfId="1" applyFont="1"/>
    <xf numFmtId="165" fontId="9" fillId="0" borderId="0" xfId="1" applyNumberFormat="1"/>
    <xf numFmtId="2" fontId="9" fillId="0" borderId="0" xfId="1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9" fillId="0" borderId="0" xfId="1" applyAlignment="1">
      <alignment horizontal="right"/>
    </xf>
    <xf numFmtId="0" fontId="11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1" fontId="5" fillId="0" borderId="0" xfId="0" applyNumberFormat="1" applyFont="1"/>
    <xf numFmtId="0" fontId="9" fillId="2" borderId="0" xfId="1" applyFill="1"/>
    <xf numFmtId="1" fontId="5" fillId="2" borderId="1" xfId="0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9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0" fillId="0" borderId="0" xfId="1" applyFont="1" applyAlignment="1">
      <alignment wrapText="1"/>
    </xf>
  </cellXfs>
  <cellStyles count="3">
    <cellStyle name="Normal" xfId="0" builtinId="0"/>
    <cellStyle name="Normal 2" xfId="1" xr:uid="{6C181808-E5C7-40D2-9DE6-55FB3D70190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E6A2-9A3F-41D3-AF9D-1D397551DD9E}">
  <sheetPr>
    <outlinePr summaryBelow="0" summaryRight="0"/>
  </sheetPr>
  <dimension ref="A1:X48"/>
  <sheetViews>
    <sheetView tabSelected="1" topLeftCell="L1" workbookViewId="0">
      <pane ySplit="1" topLeftCell="A2" activePane="bottomLeft" state="frozen"/>
      <selection pane="bottomLeft" activeCell="V1" sqref="V1"/>
    </sheetView>
  </sheetViews>
  <sheetFormatPr defaultColWidth="12.5546875" defaultRowHeight="15.75" customHeight="1"/>
  <cols>
    <col min="1" max="29" width="18.77734375" style="14" customWidth="1"/>
    <col min="30" max="16384" width="12.5546875" style="14"/>
  </cols>
  <sheetData>
    <row r="1" spans="1:23" ht="15.75" customHeight="1">
      <c r="A1" s="13" t="s">
        <v>43</v>
      </c>
      <c r="B1" s="13" t="s">
        <v>44</v>
      </c>
      <c r="C1" s="13" t="s">
        <v>45</v>
      </c>
      <c r="D1" s="13" t="s">
        <v>46</v>
      </c>
      <c r="E1" s="13" t="s">
        <v>47</v>
      </c>
      <c r="F1" s="13" t="s">
        <v>48</v>
      </c>
      <c r="G1" s="13" t="s">
        <v>49</v>
      </c>
      <c r="H1" s="13" t="s">
        <v>50</v>
      </c>
      <c r="I1" s="13" t="s">
        <v>51</v>
      </c>
      <c r="J1" s="13" t="s">
        <v>52</v>
      </c>
      <c r="K1" s="62" t="s">
        <v>0</v>
      </c>
      <c r="L1" s="62" t="s">
        <v>53</v>
      </c>
      <c r="M1" s="62" t="s">
        <v>54</v>
      </c>
      <c r="N1" s="62" t="s">
        <v>55</v>
      </c>
      <c r="O1" s="13" t="s">
        <v>56</v>
      </c>
      <c r="P1" s="13" t="s">
        <v>57</v>
      </c>
      <c r="Q1" s="13" t="s">
        <v>58</v>
      </c>
      <c r="R1" s="13" t="s">
        <v>59</v>
      </c>
      <c r="S1" s="13" t="s">
        <v>60</v>
      </c>
      <c r="T1" s="13" t="s">
        <v>61</v>
      </c>
      <c r="U1" s="13" t="s">
        <v>62</v>
      </c>
      <c r="V1" s="13" t="s">
        <v>63</v>
      </c>
      <c r="W1" s="13" t="s">
        <v>1</v>
      </c>
    </row>
    <row r="2" spans="1:23" ht="15.75" customHeight="1">
      <c r="A2" s="15">
        <v>44914.543797592589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6</v>
      </c>
      <c r="H2" s="13" t="s">
        <v>6</v>
      </c>
      <c r="I2" s="13" t="s">
        <v>6</v>
      </c>
      <c r="J2" s="13" t="s">
        <v>6</v>
      </c>
      <c r="K2" s="13" t="s">
        <v>6</v>
      </c>
      <c r="L2" s="13" t="s">
        <v>6</v>
      </c>
      <c r="M2" s="13" t="s">
        <v>6</v>
      </c>
      <c r="N2" s="13" t="s">
        <v>6</v>
      </c>
      <c r="O2" s="16" t="s">
        <v>7</v>
      </c>
      <c r="P2" s="13" t="s">
        <v>6</v>
      </c>
      <c r="Q2" s="16" t="s">
        <v>7</v>
      </c>
      <c r="R2" s="13" t="s">
        <v>6</v>
      </c>
      <c r="S2" s="13" t="s">
        <v>6</v>
      </c>
      <c r="T2" s="13" t="s">
        <v>6</v>
      </c>
      <c r="U2" s="13" t="s">
        <v>6</v>
      </c>
      <c r="V2" s="17" t="s">
        <v>8</v>
      </c>
      <c r="W2" s="13" t="s">
        <v>6</v>
      </c>
    </row>
    <row r="3" spans="1:23" ht="15.75" customHeight="1">
      <c r="A3" s="15">
        <v>44914.546263842596</v>
      </c>
      <c r="B3" s="13" t="s">
        <v>2</v>
      </c>
      <c r="C3" s="13" t="s">
        <v>3</v>
      </c>
      <c r="D3" s="13" t="s">
        <v>9</v>
      </c>
      <c r="E3" s="13" t="s">
        <v>10</v>
      </c>
      <c r="F3" s="17" t="s">
        <v>8</v>
      </c>
      <c r="G3" s="17" t="s">
        <v>8</v>
      </c>
      <c r="H3" s="13" t="s">
        <v>6</v>
      </c>
      <c r="I3" s="13" t="s">
        <v>6</v>
      </c>
      <c r="J3" s="17" t="s">
        <v>8</v>
      </c>
      <c r="K3" s="17" t="s">
        <v>8</v>
      </c>
      <c r="L3" s="13" t="s">
        <v>6</v>
      </c>
      <c r="M3" s="13" t="s">
        <v>6</v>
      </c>
      <c r="N3" s="13" t="s">
        <v>6</v>
      </c>
      <c r="O3" s="16" t="s">
        <v>7</v>
      </c>
      <c r="P3" s="13" t="s">
        <v>6</v>
      </c>
      <c r="Q3" s="13" t="s">
        <v>6</v>
      </c>
      <c r="R3" s="13" t="s">
        <v>6</v>
      </c>
      <c r="S3" s="17" t="s">
        <v>8</v>
      </c>
      <c r="T3" s="13" t="s">
        <v>6</v>
      </c>
      <c r="U3" s="17" t="s">
        <v>8</v>
      </c>
      <c r="V3" s="17" t="s">
        <v>8</v>
      </c>
      <c r="W3" s="17" t="s">
        <v>8</v>
      </c>
    </row>
    <row r="4" spans="1:23" ht="15.75" customHeight="1">
      <c r="A4" s="15">
        <v>44914.54768643518</v>
      </c>
      <c r="B4" s="13" t="s">
        <v>2</v>
      </c>
      <c r="C4" s="13" t="s">
        <v>3</v>
      </c>
      <c r="D4" s="13" t="s">
        <v>4</v>
      </c>
      <c r="E4" s="13" t="s">
        <v>5</v>
      </c>
      <c r="F4" s="16" t="s">
        <v>7</v>
      </c>
      <c r="G4" s="16" t="s">
        <v>7</v>
      </c>
      <c r="H4" s="16" t="s">
        <v>7</v>
      </c>
      <c r="I4" s="16" t="s">
        <v>7</v>
      </c>
      <c r="J4" s="16" t="s">
        <v>7</v>
      </c>
      <c r="K4" s="16" t="s">
        <v>7</v>
      </c>
      <c r="L4" s="16" t="s">
        <v>7</v>
      </c>
      <c r="M4" s="16" t="s">
        <v>7</v>
      </c>
      <c r="N4" s="16" t="s">
        <v>7</v>
      </c>
      <c r="O4" s="16" t="s">
        <v>7</v>
      </c>
      <c r="P4" s="16" t="s">
        <v>7</v>
      </c>
      <c r="Q4" s="16" t="s">
        <v>7</v>
      </c>
      <c r="R4" s="16" t="s">
        <v>7</v>
      </c>
      <c r="S4" s="16" t="s">
        <v>7</v>
      </c>
      <c r="T4" s="16" t="s">
        <v>7</v>
      </c>
      <c r="U4" s="16" t="s">
        <v>7</v>
      </c>
      <c r="V4" s="16" t="s">
        <v>7</v>
      </c>
      <c r="W4" s="16" t="s">
        <v>7</v>
      </c>
    </row>
    <row r="5" spans="1:23" ht="15.75" customHeight="1">
      <c r="A5" s="15">
        <v>44914.557694490737</v>
      </c>
      <c r="B5" s="13" t="s">
        <v>2</v>
      </c>
      <c r="C5" s="13" t="s">
        <v>11</v>
      </c>
      <c r="D5" s="13" t="s">
        <v>4</v>
      </c>
      <c r="E5" s="13" t="s">
        <v>5</v>
      </c>
      <c r="F5" s="17" t="s">
        <v>8</v>
      </c>
      <c r="G5" s="17" t="s">
        <v>8</v>
      </c>
      <c r="H5" s="17" t="s">
        <v>8</v>
      </c>
      <c r="I5" s="13" t="s">
        <v>6</v>
      </c>
      <c r="J5" s="13" t="s">
        <v>6</v>
      </c>
      <c r="K5" s="13" t="s">
        <v>6</v>
      </c>
      <c r="L5" s="13" t="s">
        <v>6</v>
      </c>
      <c r="M5" s="16" t="s">
        <v>7</v>
      </c>
      <c r="N5" s="17" t="s">
        <v>8</v>
      </c>
      <c r="O5" s="13" t="s">
        <v>6</v>
      </c>
      <c r="P5" s="13" t="s">
        <v>6</v>
      </c>
      <c r="Q5" s="13" t="s">
        <v>6</v>
      </c>
      <c r="R5" s="17" t="s">
        <v>8</v>
      </c>
      <c r="S5" s="17" t="s">
        <v>8</v>
      </c>
      <c r="T5" s="17" t="s">
        <v>8</v>
      </c>
      <c r="U5" s="13" t="s">
        <v>6</v>
      </c>
      <c r="V5" s="17" t="s">
        <v>8</v>
      </c>
      <c r="W5" s="17" t="s">
        <v>8</v>
      </c>
    </row>
    <row r="6" spans="1:23" ht="15.75" customHeight="1">
      <c r="A6" s="15">
        <v>44914.565985555557</v>
      </c>
      <c r="B6" s="13" t="s">
        <v>12</v>
      </c>
      <c r="C6" s="13" t="s">
        <v>3</v>
      </c>
      <c r="D6" s="13" t="s">
        <v>9</v>
      </c>
      <c r="E6" s="13" t="s">
        <v>5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  <c r="N6" s="13" t="s">
        <v>6</v>
      </c>
      <c r="O6" s="16" t="s">
        <v>7</v>
      </c>
      <c r="P6" s="16" t="s">
        <v>7</v>
      </c>
      <c r="Q6" s="16" t="s">
        <v>7</v>
      </c>
      <c r="R6" s="13" t="s">
        <v>6</v>
      </c>
      <c r="S6" s="13" t="s">
        <v>6</v>
      </c>
      <c r="T6" s="13" t="s">
        <v>7</v>
      </c>
      <c r="U6" s="13" t="s">
        <v>6</v>
      </c>
      <c r="V6" s="13" t="s">
        <v>6</v>
      </c>
      <c r="W6" s="13" t="s">
        <v>6</v>
      </c>
    </row>
    <row r="7" spans="1:23" ht="15.75" customHeight="1">
      <c r="A7" s="15">
        <v>44914.580003055555</v>
      </c>
      <c r="B7" s="13" t="s">
        <v>12</v>
      </c>
      <c r="C7" s="13" t="s">
        <v>3</v>
      </c>
      <c r="D7" s="13" t="s">
        <v>9</v>
      </c>
      <c r="E7" s="13" t="s">
        <v>10</v>
      </c>
      <c r="F7" s="13" t="s">
        <v>6</v>
      </c>
      <c r="G7" s="13" t="s">
        <v>6</v>
      </c>
      <c r="H7" s="13" t="s">
        <v>6</v>
      </c>
      <c r="I7" s="13" t="s">
        <v>6</v>
      </c>
      <c r="J7" s="13" t="s">
        <v>6</v>
      </c>
      <c r="K7" s="13" t="s">
        <v>6</v>
      </c>
      <c r="L7" s="13" t="s">
        <v>6</v>
      </c>
      <c r="M7" s="13" t="s">
        <v>6</v>
      </c>
      <c r="N7" s="13" t="s">
        <v>6</v>
      </c>
      <c r="O7" s="13" t="s">
        <v>6</v>
      </c>
      <c r="P7" s="13" t="s">
        <v>6</v>
      </c>
      <c r="Q7" s="13" t="s">
        <v>6</v>
      </c>
      <c r="R7" s="13" t="s">
        <v>6</v>
      </c>
      <c r="S7" s="13" t="s">
        <v>6</v>
      </c>
      <c r="T7" s="13" t="s">
        <v>6</v>
      </c>
      <c r="U7" s="13" t="s">
        <v>6</v>
      </c>
      <c r="V7" s="13" t="s">
        <v>6</v>
      </c>
      <c r="W7" s="13" t="s">
        <v>6</v>
      </c>
    </row>
    <row r="8" spans="1:23" ht="15.75" customHeight="1">
      <c r="A8" s="15">
        <v>44914.604795960651</v>
      </c>
      <c r="B8" s="13" t="s">
        <v>2</v>
      </c>
      <c r="C8" s="13" t="s">
        <v>13</v>
      </c>
      <c r="D8" s="13" t="s">
        <v>9</v>
      </c>
      <c r="E8" s="13" t="s">
        <v>14</v>
      </c>
      <c r="F8" s="17" t="s">
        <v>8</v>
      </c>
      <c r="G8" s="17" t="s">
        <v>8</v>
      </c>
      <c r="H8" s="17" t="s">
        <v>8</v>
      </c>
      <c r="I8" s="17" t="s">
        <v>8</v>
      </c>
      <c r="J8" s="17" t="s">
        <v>8</v>
      </c>
      <c r="K8" s="13" t="s">
        <v>6</v>
      </c>
      <c r="L8" s="17" t="s">
        <v>8</v>
      </c>
      <c r="M8" s="13" t="s">
        <v>6</v>
      </c>
      <c r="N8" s="13" t="s">
        <v>6</v>
      </c>
      <c r="O8" s="13" t="s">
        <v>6</v>
      </c>
      <c r="P8" s="13" t="s">
        <v>6</v>
      </c>
      <c r="Q8" s="17" t="s">
        <v>8</v>
      </c>
      <c r="R8" s="18" t="s">
        <v>15</v>
      </c>
      <c r="S8" s="18" t="s">
        <v>15</v>
      </c>
      <c r="T8" s="18" t="s">
        <v>15</v>
      </c>
      <c r="U8" s="17" t="s">
        <v>8</v>
      </c>
      <c r="V8" s="17" t="s">
        <v>8</v>
      </c>
      <c r="W8" s="17" t="s">
        <v>8</v>
      </c>
    </row>
    <row r="9" spans="1:23" ht="15.75" customHeight="1">
      <c r="A9" s="15">
        <v>44915.398772685185</v>
      </c>
      <c r="B9" s="13" t="s">
        <v>2</v>
      </c>
      <c r="C9" s="13" t="s">
        <v>13</v>
      </c>
      <c r="D9" s="13" t="s">
        <v>16</v>
      </c>
      <c r="E9" s="13" t="s">
        <v>14</v>
      </c>
      <c r="F9" s="13" t="s">
        <v>6</v>
      </c>
      <c r="G9" s="13" t="s">
        <v>6</v>
      </c>
      <c r="H9" s="16" t="s">
        <v>7</v>
      </c>
      <c r="I9" s="13" t="s">
        <v>6</v>
      </c>
      <c r="J9" s="13" t="s">
        <v>6</v>
      </c>
      <c r="K9" s="13" t="s">
        <v>6</v>
      </c>
      <c r="L9" s="13" t="s">
        <v>6</v>
      </c>
      <c r="M9" s="13" t="s">
        <v>6</v>
      </c>
      <c r="N9" s="13" t="s">
        <v>6</v>
      </c>
      <c r="O9" s="13" t="s">
        <v>6</v>
      </c>
      <c r="P9" s="13" t="s">
        <v>6</v>
      </c>
      <c r="Q9" s="13" t="s">
        <v>7</v>
      </c>
      <c r="R9" s="13" t="s">
        <v>6</v>
      </c>
      <c r="S9" s="13" t="s">
        <v>6</v>
      </c>
      <c r="T9" s="13" t="s">
        <v>6</v>
      </c>
      <c r="U9" s="13" t="s">
        <v>6</v>
      </c>
      <c r="V9" s="13" t="s">
        <v>7</v>
      </c>
      <c r="W9" s="13" t="s">
        <v>7</v>
      </c>
    </row>
    <row r="10" spans="1:23" ht="15.75" customHeight="1">
      <c r="A10" s="15">
        <v>44915.450272453701</v>
      </c>
      <c r="B10" s="13" t="s">
        <v>2</v>
      </c>
      <c r="C10" s="13" t="s">
        <v>17</v>
      </c>
      <c r="D10" s="13" t="s">
        <v>4</v>
      </c>
      <c r="E10" s="13" t="s">
        <v>5</v>
      </c>
      <c r="F10" s="13" t="s">
        <v>6</v>
      </c>
      <c r="G10" s="13" t="s">
        <v>6</v>
      </c>
      <c r="H10" s="13" t="s">
        <v>6</v>
      </c>
      <c r="I10" s="13" t="s">
        <v>6</v>
      </c>
      <c r="J10" s="13" t="s">
        <v>6</v>
      </c>
      <c r="K10" s="13" t="s">
        <v>6</v>
      </c>
      <c r="L10" s="13" t="s">
        <v>6</v>
      </c>
      <c r="M10" s="13" t="s">
        <v>6</v>
      </c>
      <c r="N10" s="13" t="s">
        <v>6</v>
      </c>
      <c r="O10" s="13" t="s">
        <v>6</v>
      </c>
      <c r="P10" s="13" t="s">
        <v>6</v>
      </c>
      <c r="Q10" s="13" t="s">
        <v>6</v>
      </c>
      <c r="R10" s="13" t="s">
        <v>6</v>
      </c>
      <c r="S10" s="13" t="s">
        <v>6</v>
      </c>
      <c r="T10" s="13" t="s">
        <v>6</v>
      </c>
      <c r="U10" s="13" t="s">
        <v>6</v>
      </c>
      <c r="V10" s="13" t="s">
        <v>6</v>
      </c>
      <c r="W10" s="13" t="s">
        <v>6</v>
      </c>
    </row>
    <row r="11" spans="1:23" ht="15.75" customHeight="1">
      <c r="A11" s="15">
        <v>44915.677071666665</v>
      </c>
      <c r="B11" s="13" t="s">
        <v>2</v>
      </c>
      <c r="C11" s="13" t="s">
        <v>3</v>
      </c>
      <c r="D11" s="13" t="s">
        <v>9</v>
      </c>
      <c r="E11" s="13" t="s">
        <v>5</v>
      </c>
      <c r="F11" s="16" t="s">
        <v>7</v>
      </c>
      <c r="G11" s="16" t="s">
        <v>7</v>
      </c>
      <c r="H11" s="16" t="s">
        <v>7</v>
      </c>
      <c r="I11" s="16" t="s">
        <v>7</v>
      </c>
      <c r="J11" s="16" t="s">
        <v>7</v>
      </c>
      <c r="K11" s="16" t="s">
        <v>7</v>
      </c>
      <c r="L11" s="16" t="s">
        <v>7</v>
      </c>
      <c r="M11" s="16" t="s">
        <v>7</v>
      </c>
      <c r="N11" s="16" t="s">
        <v>7</v>
      </c>
      <c r="O11" s="16" t="s">
        <v>7</v>
      </c>
      <c r="P11" s="16" t="s">
        <v>7</v>
      </c>
      <c r="Q11" s="16" t="s">
        <v>7</v>
      </c>
      <c r="R11" s="16" t="s">
        <v>7</v>
      </c>
      <c r="S11" s="16" t="s">
        <v>7</v>
      </c>
      <c r="T11" s="16" t="s">
        <v>7</v>
      </c>
      <c r="U11" s="16" t="s">
        <v>7</v>
      </c>
      <c r="V11" s="16" t="s">
        <v>7</v>
      </c>
      <c r="W11" s="16" t="s">
        <v>7</v>
      </c>
    </row>
    <row r="12" spans="1:23" ht="15.75" customHeight="1">
      <c r="A12" s="15">
        <v>44915.679158865736</v>
      </c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6</v>
      </c>
      <c r="G12" s="13" t="s">
        <v>6</v>
      </c>
      <c r="H12" s="13" t="s">
        <v>6</v>
      </c>
      <c r="I12" s="13" t="s">
        <v>6</v>
      </c>
      <c r="J12" s="13" t="s">
        <v>6</v>
      </c>
      <c r="K12" s="13" t="s">
        <v>6</v>
      </c>
      <c r="L12" s="13" t="s">
        <v>6</v>
      </c>
      <c r="M12" s="13" t="s">
        <v>6</v>
      </c>
      <c r="N12" s="13" t="s">
        <v>6</v>
      </c>
      <c r="O12" s="13" t="s">
        <v>6</v>
      </c>
      <c r="P12" s="13" t="s">
        <v>6</v>
      </c>
      <c r="Q12" s="13" t="s">
        <v>6</v>
      </c>
      <c r="R12" s="13" t="s">
        <v>6</v>
      </c>
      <c r="S12" s="13" t="s">
        <v>6</v>
      </c>
      <c r="T12" s="13" t="s">
        <v>6</v>
      </c>
      <c r="U12" s="13" t="s">
        <v>6</v>
      </c>
      <c r="V12" s="13" t="s">
        <v>6</v>
      </c>
      <c r="W12" s="13" t="s">
        <v>6</v>
      </c>
    </row>
    <row r="13" spans="1:23" ht="15.75" customHeight="1">
      <c r="A13" s="15">
        <v>44915.685770277778</v>
      </c>
      <c r="B13" s="13" t="s">
        <v>2</v>
      </c>
      <c r="C13" s="13" t="s">
        <v>3</v>
      </c>
      <c r="D13" s="13" t="s">
        <v>4</v>
      </c>
      <c r="E13" s="13" t="s">
        <v>18</v>
      </c>
      <c r="F13" s="13" t="s">
        <v>6</v>
      </c>
      <c r="G13" s="13" t="s">
        <v>6</v>
      </c>
      <c r="H13" s="13" t="s">
        <v>6</v>
      </c>
      <c r="I13" s="13" t="s">
        <v>6</v>
      </c>
      <c r="J13" s="13" t="s">
        <v>6</v>
      </c>
      <c r="K13" s="13" t="s">
        <v>6</v>
      </c>
      <c r="L13" s="13" t="s">
        <v>6</v>
      </c>
      <c r="M13" s="13" t="s">
        <v>6</v>
      </c>
      <c r="N13" s="13" t="s">
        <v>6</v>
      </c>
      <c r="O13" s="13" t="s">
        <v>6</v>
      </c>
      <c r="P13" s="13" t="s">
        <v>6</v>
      </c>
      <c r="Q13" s="13" t="s">
        <v>6</v>
      </c>
      <c r="R13" s="13" t="s">
        <v>6</v>
      </c>
      <c r="S13" s="13" t="s">
        <v>6</v>
      </c>
      <c r="T13" s="13" t="s">
        <v>6</v>
      </c>
      <c r="U13" s="13" t="s">
        <v>6</v>
      </c>
      <c r="V13" s="13" t="s">
        <v>6</v>
      </c>
      <c r="W13" s="13" t="s">
        <v>6</v>
      </c>
    </row>
    <row r="14" spans="1:23" ht="15.75" customHeight="1">
      <c r="A14" s="15">
        <v>44915.686996631943</v>
      </c>
      <c r="B14" s="13" t="s">
        <v>2</v>
      </c>
      <c r="C14" s="13" t="s">
        <v>3</v>
      </c>
      <c r="D14" s="13" t="s">
        <v>9</v>
      </c>
      <c r="E14" s="13" t="s">
        <v>5</v>
      </c>
      <c r="F14" s="16" t="s">
        <v>7</v>
      </c>
      <c r="G14" s="16" t="s">
        <v>7</v>
      </c>
      <c r="H14" s="13" t="s">
        <v>6</v>
      </c>
      <c r="I14" s="13" t="s">
        <v>7</v>
      </c>
      <c r="J14" s="13" t="s">
        <v>6</v>
      </c>
      <c r="K14" s="16" t="s">
        <v>7</v>
      </c>
      <c r="L14" s="13" t="s">
        <v>6</v>
      </c>
      <c r="M14" s="16" t="s">
        <v>7</v>
      </c>
      <c r="N14" s="13" t="s">
        <v>6</v>
      </c>
      <c r="O14" s="16" t="s">
        <v>7</v>
      </c>
      <c r="P14" s="13" t="s">
        <v>6</v>
      </c>
      <c r="Q14" s="13" t="s">
        <v>6</v>
      </c>
      <c r="R14" s="13" t="s">
        <v>6</v>
      </c>
      <c r="S14" s="13" t="s">
        <v>6</v>
      </c>
      <c r="T14" s="13" t="s">
        <v>6</v>
      </c>
      <c r="U14" s="13" t="s">
        <v>6</v>
      </c>
      <c r="V14" s="13" t="s">
        <v>6</v>
      </c>
      <c r="W14" s="13" t="s">
        <v>6</v>
      </c>
    </row>
    <row r="15" spans="1:23" ht="15.75" customHeight="1">
      <c r="A15" s="15">
        <v>44915.690033703708</v>
      </c>
      <c r="B15" s="13" t="s">
        <v>2</v>
      </c>
      <c r="C15" s="13" t="s">
        <v>3</v>
      </c>
      <c r="D15" s="13" t="s">
        <v>9</v>
      </c>
      <c r="E15" s="13" t="s">
        <v>18</v>
      </c>
      <c r="F15" s="13" t="s">
        <v>6</v>
      </c>
      <c r="G15" s="13" t="s">
        <v>6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3" t="s">
        <v>6</v>
      </c>
      <c r="N15" s="13" t="s">
        <v>6</v>
      </c>
      <c r="O15" s="13" t="s">
        <v>6</v>
      </c>
      <c r="P15" s="13" t="s">
        <v>6</v>
      </c>
      <c r="Q15" s="13" t="s">
        <v>6</v>
      </c>
      <c r="R15" s="13" t="s">
        <v>6</v>
      </c>
      <c r="S15" s="13" t="s">
        <v>6</v>
      </c>
      <c r="T15" s="13" t="s">
        <v>6</v>
      </c>
      <c r="U15" s="13" t="s">
        <v>6</v>
      </c>
      <c r="V15" s="13" t="s">
        <v>6</v>
      </c>
      <c r="W15" s="13" t="s">
        <v>6</v>
      </c>
    </row>
    <row r="16" spans="1:23" ht="15.75" customHeight="1">
      <c r="A16" s="15">
        <v>44915.690034398147</v>
      </c>
      <c r="B16" s="13" t="s">
        <v>2</v>
      </c>
      <c r="C16" s="13" t="s">
        <v>3</v>
      </c>
      <c r="D16" s="13" t="s">
        <v>19</v>
      </c>
      <c r="E16" s="13" t="s">
        <v>5</v>
      </c>
      <c r="F16" s="16" t="s">
        <v>7</v>
      </c>
      <c r="G16" s="16" t="s">
        <v>7</v>
      </c>
      <c r="H16" s="16" t="s">
        <v>7</v>
      </c>
      <c r="I16" s="16" t="s">
        <v>7</v>
      </c>
      <c r="J16" s="16" t="s">
        <v>7</v>
      </c>
      <c r="K16" s="16" t="s">
        <v>7</v>
      </c>
      <c r="L16" s="16" t="s">
        <v>7</v>
      </c>
      <c r="M16" s="16" t="s">
        <v>7</v>
      </c>
      <c r="N16" s="16" t="s">
        <v>7</v>
      </c>
      <c r="O16" s="16" t="s">
        <v>7</v>
      </c>
      <c r="P16" s="16" t="s">
        <v>7</v>
      </c>
      <c r="Q16" s="16" t="s">
        <v>7</v>
      </c>
      <c r="R16" s="16" t="s">
        <v>7</v>
      </c>
      <c r="S16" s="16" t="s">
        <v>7</v>
      </c>
      <c r="T16" s="16" t="s">
        <v>7</v>
      </c>
      <c r="U16" s="16" t="s">
        <v>7</v>
      </c>
      <c r="V16" s="16" t="s">
        <v>7</v>
      </c>
      <c r="W16" s="16" t="s">
        <v>7</v>
      </c>
    </row>
    <row r="17" spans="1:23" ht="15.75" customHeight="1">
      <c r="A17" s="15">
        <v>44915.690190219902</v>
      </c>
      <c r="B17" s="13" t="s">
        <v>2</v>
      </c>
      <c r="C17" s="13" t="s">
        <v>3</v>
      </c>
      <c r="D17" s="13" t="s">
        <v>4</v>
      </c>
      <c r="E17" s="13" t="s">
        <v>5</v>
      </c>
      <c r="F17" s="17" t="s">
        <v>8</v>
      </c>
      <c r="G17" s="16" t="s">
        <v>7</v>
      </c>
      <c r="H17" s="13" t="s">
        <v>6</v>
      </c>
      <c r="I17" s="13" t="s">
        <v>6</v>
      </c>
      <c r="J17" s="13" t="s">
        <v>6</v>
      </c>
      <c r="K17" s="16" t="s">
        <v>7</v>
      </c>
      <c r="L17" s="16" t="s">
        <v>7</v>
      </c>
      <c r="M17" s="16" t="s">
        <v>7</v>
      </c>
      <c r="N17" s="16" t="s">
        <v>7</v>
      </c>
      <c r="O17" s="17" t="s">
        <v>8</v>
      </c>
      <c r="P17" s="16" t="s">
        <v>7</v>
      </c>
      <c r="Q17" s="13" t="s">
        <v>6</v>
      </c>
      <c r="R17" s="17" t="s">
        <v>8</v>
      </c>
      <c r="S17" s="17" t="s">
        <v>8</v>
      </c>
      <c r="T17" s="17" t="s">
        <v>8</v>
      </c>
      <c r="U17" s="13" t="s">
        <v>6</v>
      </c>
      <c r="V17" s="17" t="s">
        <v>8</v>
      </c>
      <c r="W17" s="13" t="s">
        <v>6</v>
      </c>
    </row>
    <row r="18" spans="1:23" ht="15.75" customHeight="1">
      <c r="A18" s="15">
        <v>44915.702725451389</v>
      </c>
      <c r="B18" s="13" t="s">
        <v>2</v>
      </c>
      <c r="C18" s="13" t="s">
        <v>3</v>
      </c>
      <c r="D18" s="13" t="s">
        <v>4</v>
      </c>
      <c r="E18" s="13" t="s">
        <v>10</v>
      </c>
      <c r="F18" s="17" t="s">
        <v>8</v>
      </c>
      <c r="G18" s="17" t="s">
        <v>8</v>
      </c>
      <c r="H18" s="13" t="s">
        <v>6</v>
      </c>
      <c r="I18" s="13" t="s">
        <v>6</v>
      </c>
      <c r="J18" s="18" t="s">
        <v>15</v>
      </c>
      <c r="K18" s="16" t="s">
        <v>7</v>
      </c>
      <c r="L18" s="16" t="s">
        <v>7</v>
      </c>
      <c r="M18" s="13" t="s">
        <v>6</v>
      </c>
      <c r="N18" s="13" t="s">
        <v>6</v>
      </c>
      <c r="O18" s="13" t="s">
        <v>6</v>
      </c>
      <c r="P18" s="17" t="s">
        <v>8</v>
      </c>
      <c r="Q18" s="17" t="s">
        <v>8</v>
      </c>
      <c r="R18" s="13" t="s">
        <v>6</v>
      </c>
      <c r="S18" s="16" t="s">
        <v>7</v>
      </c>
      <c r="T18" s="17" t="s">
        <v>8</v>
      </c>
      <c r="U18" s="13" t="s">
        <v>6</v>
      </c>
      <c r="V18" s="16" t="s">
        <v>7</v>
      </c>
      <c r="W18" s="13" t="s">
        <v>6</v>
      </c>
    </row>
    <row r="19" spans="1:23" ht="15.75" customHeight="1">
      <c r="A19" s="15">
        <v>44915.716162592595</v>
      </c>
      <c r="B19" s="13" t="s">
        <v>2</v>
      </c>
      <c r="C19" s="13" t="s">
        <v>3</v>
      </c>
      <c r="D19" s="13" t="s">
        <v>9</v>
      </c>
      <c r="E19" s="13" t="s">
        <v>5</v>
      </c>
      <c r="F19" s="13" t="s">
        <v>6</v>
      </c>
      <c r="G19" s="13" t="s">
        <v>6</v>
      </c>
      <c r="H19" s="16" t="s">
        <v>7</v>
      </c>
      <c r="I19" s="13" t="s">
        <v>6</v>
      </c>
      <c r="J19" s="13" t="s">
        <v>6</v>
      </c>
      <c r="K19" s="13" t="s">
        <v>6</v>
      </c>
      <c r="L19" s="13" t="s">
        <v>6</v>
      </c>
      <c r="M19" s="13" t="s">
        <v>6</v>
      </c>
      <c r="N19" s="13" t="s">
        <v>6</v>
      </c>
      <c r="O19" s="16" t="s">
        <v>7</v>
      </c>
      <c r="P19" s="13" t="s">
        <v>6</v>
      </c>
      <c r="Q19" s="13" t="s">
        <v>6</v>
      </c>
      <c r="R19" s="13" t="s">
        <v>6</v>
      </c>
      <c r="S19" s="13" t="s">
        <v>6</v>
      </c>
      <c r="T19" s="13" t="s">
        <v>6</v>
      </c>
      <c r="U19" s="16" t="s">
        <v>7</v>
      </c>
      <c r="V19" s="17" t="s">
        <v>8</v>
      </c>
      <c r="W19" s="16" t="s">
        <v>7</v>
      </c>
    </row>
    <row r="20" spans="1:23" ht="15.75" customHeight="1">
      <c r="A20" s="15">
        <v>44915.838612280088</v>
      </c>
      <c r="B20" s="13" t="s">
        <v>2</v>
      </c>
      <c r="C20" s="13" t="s">
        <v>17</v>
      </c>
      <c r="D20" s="13" t="s">
        <v>9</v>
      </c>
      <c r="E20" s="13" t="s">
        <v>18</v>
      </c>
      <c r="F20" s="13" t="s">
        <v>6</v>
      </c>
      <c r="G20" s="13" t="s">
        <v>6</v>
      </c>
      <c r="H20" s="13" t="s">
        <v>6</v>
      </c>
      <c r="I20" s="13" t="s">
        <v>6</v>
      </c>
      <c r="J20" s="13" t="s">
        <v>6</v>
      </c>
      <c r="K20" s="13" t="s">
        <v>6</v>
      </c>
      <c r="L20" s="13" t="s">
        <v>6</v>
      </c>
      <c r="M20" s="13" t="s">
        <v>6</v>
      </c>
      <c r="N20" s="13" t="s">
        <v>6</v>
      </c>
      <c r="O20" s="13" t="s">
        <v>6</v>
      </c>
      <c r="P20" s="13" t="s">
        <v>6</v>
      </c>
      <c r="Q20" s="13" t="s">
        <v>6</v>
      </c>
      <c r="R20" s="13" t="s">
        <v>6</v>
      </c>
      <c r="S20" s="13" t="s">
        <v>6</v>
      </c>
      <c r="T20" s="13" t="s">
        <v>6</v>
      </c>
      <c r="U20" s="13" t="s">
        <v>6</v>
      </c>
      <c r="V20" s="13" t="s">
        <v>6</v>
      </c>
      <c r="W20" s="13" t="s">
        <v>6</v>
      </c>
    </row>
    <row r="21" spans="1:23" ht="13.2">
      <c r="A21" s="15">
        <v>44915.842446828705</v>
      </c>
      <c r="B21" s="13" t="s">
        <v>12</v>
      </c>
      <c r="C21" s="13" t="s">
        <v>3</v>
      </c>
      <c r="D21" s="13" t="s">
        <v>19</v>
      </c>
      <c r="E21" s="13" t="s">
        <v>5</v>
      </c>
      <c r="F21" s="17" t="s">
        <v>8</v>
      </c>
      <c r="G21" s="13" t="s">
        <v>6</v>
      </c>
      <c r="H21" s="16" t="s">
        <v>7</v>
      </c>
      <c r="I21" s="13" t="s">
        <v>6</v>
      </c>
      <c r="J21" s="13" t="s">
        <v>6</v>
      </c>
      <c r="K21" s="13" t="s">
        <v>6</v>
      </c>
      <c r="L21" s="13" t="s">
        <v>6</v>
      </c>
      <c r="M21" s="16" t="s">
        <v>7</v>
      </c>
      <c r="N21" s="13" t="s">
        <v>6</v>
      </c>
      <c r="O21" s="16" t="s">
        <v>7</v>
      </c>
      <c r="P21" s="16" t="s">
        <v>7</v>
      </c>
      <c r="Q21" s="13" t="s">
        <v>6</v>
      </c>
      <c r="R21" s="13" t="s">
        <v>6</v>
      </c>
      <c r="S21" s="17" t="s">
        <v>8</v>
      </c>
      <c r="T21" s="13" t="s">
        <v>6</v>
      </c>
      <c r="U21" s="13" t="s">
        <v>6</v>
      </c>
      <c r="V21" s="13" t="s">
        <v>6</v>
      </c>
      <c r="W21" s="17" t="s">
        <v>8</v>
      </c>
    </row>
    <row r="22" spans="1:23" ht="13.2">
      <c r="A22" s="15">
        <v>44915.84301611111</v>
      </c>
      <c r="B22" s="13" t="s">
        <v>2</v>
      </c>
      <c r="C22" s="13" t="s">
        <v>3</v>
      </c>
      <c r="D22" s="13" t="s">
        <v>19</v>
      </c>
      <c r="E22" s="13" t="s">
        <v>18</v>
      </c>
      <c r="F22" s="13" t="s">
        <v>6</v>
      </c>
      <c r="G22" s="13" t="s">
        <v>6</v>
      </c>
      <c r="H22" s="16" t="s">
        <v>7</v>
      </c>
      <c r="I22" s="13" t="s">
        <v>6</v>
      </c>
      <c r="J22" s="13" t="s">
        <v>6</v>
      </c>
      <c r="K22" s="13" t="s">
        <v>6</v>
      </c>
      <c r="L22" s="13" t="s">
        <v>6</v>
      </c>
      <c r="M22" s="13" t="s">
        <v>6</v>
      </c>
      <c r="N22" s="16" t="s">
        <v>7</v>
      </c>
      <c r="O22" s="16" t="s">
        <v>7</v>
      </c>
      <c r="P22" s="16" t="s">
        <v>7</v>
      </c>
      <c r="Q22" s="13" t="s">
        <v>6</v>
      </c>
      <c r="R22" s="16" t="s">
        <v>7</v>
      </c>
      <c r="S22" s="13" t="s">
        <v>6</v>
      </c>
      <c r="T22" s="13" t="s">
        <v>6</v>
      </c>
      <c r="U22" s="16" t="s">
        <v>7</v>
      </c>
      <c r="V22" s="13" t="s">
        <v>6</v>
      </c>
      <c r="W22" s="16" t="s">
        <v>7</v>
      </c>
    </row>
    <row r="23" spans="1:23" ht="13.2">
      <c r="A23" s="15">
        <v>44915.862614143523</v>
      </c>
      <c r="B23" s="13" t="s">
        <v>2</v>
      </c>
      <c r="C23" s="13" t="s">
        <v>13</v>
      </c>
      <c r="D23" s="13" t="s">
        <v>9</v>
      </c>
      <c r="E23" s="13" t="s">
        <v>5</v>
      </c>
      <c r="F23" s="13" t="s">
        <v>6</v>
      </c>
      <c r="G23" s="13" t="s">
        <v>6</v>
      </c>
      <c r="H23" s="13" t="s">
        <v>6</v>
      </c>
      <c r="I23" s="13" t="s">
        <v>6</v>
      </c>
      <c r="J23" s="13" t="s">
        <v>6</v>
      </c>
      <c r="K23" s="13" t="s">
        <v>6</v>
      </c>
      <c r="L23" s="13" t="s">
        <v>6</v>
      </c>
      <c r="M23" s="13" t="s">
        <v>6</v>
      </c>
      <c r="N23" s="13" t="s">
        <v>6</v>
      </c>
      <c r="O23" s="16" t="s">
        <v>7</v>
      </c>
      <c r="P23" s="16" t="s">
        <v>7</v>
      </c>
      <c r="Q23" s="16" t="s">
        <v>7</v>
      </c>
      <c r="R23" s="13" t="s">
        <v>6</v>
      </c>
      <c r="S23" s="13" t="s">
        <v>6</v>
      </c>
      <c r="T23" s="13" t="s">
        <v>6</v>
      </c>
      <c r="U23" s="13" t="s">
        <v>6</v>
      </c>
      <c r="V23" s="13" t="s">
        <v>6</v>
      </c>
      <c r="W23" s="13" t="s">
        <v>6</v>
      </c>
    </row>
    <row r="24" spans="1:23" ht="13.2">
      <c r="A24" s="15">
        <v>44915.879540381946</v>
      </c>
      <c r="B24" s="13" t="s">
        <v>2</v>
      </c>
      <c r="C24" s="13" t="s">
        <v>3</v>
      </c>
      <c r="D24" s="13" t="s">
        <v>9</v>
      </c>
      <c r="E24" s="13" t="s">
        <v>18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13" t="s">
        <v>6</v>
      </c>
      <c r="L24" s="13" t="s">
        <v>6</v>
      </c>
      <c r="M24" s="13" t="s">
        <v>6</v>
      </c>
      <c r="N24" s="13" t="s">
        <v>6</v>
      </c>
      <c r="O24" s="13" t="s">
        <v>6</v>
      </c>
      <c r="P24" s="13" t="s">
        <v>6</v>
      </c>
      <c r="Q24" s="13" t="s">
        <v>6</v>
      </c>
      <c r="R24" s="13" t="s">
        <v>6</v>
      </c>
      <c r="S24" s="13" t="s">
        <v>6</v>
      </c>
      <c r="T24" s="13" t="s">
        <v>6</v>
      </c>
      <c r="U24" s="13" t="s">
        <v>6</v>
      </c>
      <c r="V24" s="13" t="s">
        <v>6</v>
      </c>
      <c r="W24" s="13" t="s">
        <v>6</v>
      </c>
    </row>
    <row r="25" spans="1:23" ht="13.2">
      <c r="A25" s="15">
        <v>44915.897054687499</v>
      </c>
      <c r="B25" s="13" t="s">
        <v>2</v>
      </c>
      <c r="C25" s="13" t="s">
        <v>17</v>
      </c>
      <c r="D25" s="13" t="s">
        <v>19</v>
      </c>
      <c r="E25" s="13" t="s">
        <v>20</v>
      </c>
      <c r="F25" s="13" t="s">
        <v>6</v>
      </c>
      <c r="G25" s="13" t="s">
        <v>6</v>
      </c>
      <c r="H25" s="13" t="s">
        <v>6</v>
      </c>
      <c r="I25" s="13" t="s">
        <v>6</v>
      </c>
      <c r="J25" s="13" t="s">
        <v>6</v>
      </c>
      <c r="K25" s="13" t="s">
        <v>6</v>
      </c>
      <c r="L25" s="13" t="s">
        <v>6</v>
      </c>
      <c r="M25" s="13" t="s">
        <v>6</v>
      </c>
      <c r="N25" s="13" t="s">
        <v>6</v>
      </c>
      <c r="O25" s="16" t="s">
        <v>7</v>
      </c>
      <c r="P25" s="16" t="s">
        <v>7</v>
      </c>
      <c r="Q25" s="16" t="s">
        <v>7</v>
      </c>
      <c r="R25" s="16" t="s">
        <v>7</v>
      </c>
      <c r="S25" s="16" t="s">
        <v>7</v>
      </c>
      <c r="T25" s="16" t="s">
        <v>7</v>
      </c>
      <c r="U25" s="13" t="s">
        <v>6</v>
      </c>
      <c r="V25" s="13" t="s">
        <v>6</v>
      </c>
      <c r="W25" s="13" t="s">
        <v>6</v>
      </c>
    </row>
    <row r="26" spans="1:23" ht="13.2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/>
      <c r="P26" s="16"/>
      <c r="Q26" s="16"/>
      <c r="R26" s="16"/>
      <c r="S26" s="16"/>
      <c r="T26" s="16"/>
      <c r="U26" s="13"/>
      <c r="V26" s="13"/>
      <c r="W26" s="13"/>
    </row>
    <row r="27" spans="1:23" ht="15.75" customHeight="1">
      <c r="D27" s="14" t="s">
        <v>36</v>
      </c>
      <c r="E27" s="14">
        <v>28</v>
      </c>
    </row>
    <row r="28" spans="1:23" ht="15.75" customHeight="1">
      <c r="D28" s="14" t="s">
        <v>37</v>
      </c>
      <c r="E28" s="14">
        <v>24</v>
      </c>
    </row>
    <row r="30" spans="1:23" ht="15.75" customHeight="1">
      <c r="C30" s="25" t="s">
        <v>28</v>
      </c>
      <c r="D30" s="14">
        <v>5</v>
      </c>
      <c r="E30" s="16" t="s">
        <v>7</v>
      </c>
      <c r="F30" s="14">
        <v>4</v>
      </c>
      <c r="G30" s="14">
        <v>5</v>
      </c>
      <c r="H30" s="14">
        <v>6</v>
      </c>
      <c r="I30" s="14">
        <v>3</v>
      </c>
      <c r="J30" s="14">
        <v>3</v>
      </c>
      <c r="K30" s="14">
        <v>6</v>
      </c>
      <c r="L30" s="14">
        <v>5</v>
      </c>
      <c r="M30" s="14">
        <v>7</v>
      </c>
      <c r="N30" s="14">
        <v>5</v>
      </c>
      <c r="O30" s="14">
        <v>12</v>
      </c>
      <c r="P30" s="14">
        <v>9</v>
      </c>
      <c r="Q30" s="14">
        <v>7</v>
      </c>
      <c r="R30" s="14">
        <v>5</v>
      </c>
      <c r="S30" s="14">
        <v>5</v>
      </c>
      <c r="T30" s="14">
        <v>4</v>
      </c>
      <c r="U30" s="14">
        <v>5</v>
      </c>
      <c r="V30" s="14">
        <v>4</v>
      </c>
      <c r="W30" s="14">
        <v>5</v>
      </c>
    </row>
    <row r="31" spans="1:23" ht="15.75" customHeight="1">
      <c r="C31" s="25"/>
      <c r="D31" s="14">
        <v>4</v>
      </c>
      <c r="E31" s="14" t="s">
        <v>6</v>
      </c>
      <c r="F31" s="14">
        <f>24-(F30+F32+F33)</f>
        <v>14</v>
      </c>
      <c r="G31" s="14">
        <f t="shared" ref="G31:U31" si="0">24-(G30+G32+G33)</f>
        <v>15</v>
      </c>
      <c r="H31" s="14">
        <f t="shared" si="0"/>
        <v>15</v>
      </c>
      <c r="I31" s="14">
        <f t="shared" si="0"/>
        <v>19</v>
      </c>
      <c r="J31" s="14">
        <f t="shared" si="0"/>
        <v>17</v>
      </c>
      <c r="K31" s="14">
        <f t="shared" si="0"/>
        <v>16</v>
      </c>
      <c r="L31" s="14">
        <f t="shared" si="0"/>
        <v>17</v>
      </c>
      <c r="M31" s="14">
        <f t="shared" si="0"/>
        <v>17</v>
      </c>
      <c r="N31" s="14">
        <f t="shared" si="0"/>
        <v>18</v>
      </c>
      <c r="O31" s="14">
        <f t="shared" si="0"/>
        <v>11</v>
      </c>
      <c r="P31" s="14">
        <f t="shared" si="0"/>
        <v>14</v>
      </c>
      <c r="Q31" s="14">
        <f t="shared" si="0"/>
        <v>15</v>
      </c>
      <c r="R31" s="14">
        <f t="shared" si="0"/>
        <v>16</v>
      </c>
      <c r="S31" s="14">
        <f t="shared" si="0"/>
        <v>14</v>
      </c>
      <c r="T31" s="14">
        <f t="shared" si="0"/>
        <v>15</v>
      </c>
      <c r="U31" s="14">
        <f t="shared" si="0"/>
        <v>17</v>
      </c>
      <c r="V31" s="14">
        <f>24-(V30+V32+V33)</f>
        <v>14</v>
      </c>
      <c r="W31" s="14">
        <f t="shared" ref="W31" si="1">24-(W30+W32+W33)</f>
        <v>15</v>
      </c>
    </row>
    <row r="32" spans="1:23" ht="15.75" customHeight="1">
      <c r="C32" s="25"/>
      <c r="D32" s="14">
        <v>3</v>
      </c>
      <c r="E32" s="17" t="s">
        <v>8</v>
      </c>
      <c r="F32" s="14">
        <v>6</v>
      </c>
      <c r="G32" s="14">
        <v>4</v>
      </c>
      <c r="H32" s="14">
        <v>3</v>
      </c>
      <c r="I32" s="14">
        <v>2</v>
      </c>
      <c r="J32" s="14">
        <v>3</v>
      </c>
      <c r="K32" s="14">
        <v>2</v>
      </c>
      <c r="L32" s="14">
        <v>2</v>
      </c>
      <c r="M32" s="14">
        <v>0</v>
      </c>
      <c r="N32" s="14">
        <v>1</v>
      </c>
      <c r="O32" s="14">
        <v>1</v>
      </c>
      <c r="P32" s="14">
        <v>1</v>
      </c>
      <c r="Q32" s="14">
        <v>2</v>
      </c>
      <c r="R32" s="14">
        <v>2</v>
      </c>
      <c r="S32" s="14">
        <v>4</v>
      </c>
      <c r="T32" s="14">
        <v>4</v>
      </c>
      <c r="U32" s="14">
        <v>2</v>
      </c>
      <c r="V32" s="14">
        <v>6</v>
      </c>
      <c r="W32" s="14">
        <v>4</v>
      </c>
    </row>
    <row r="33" spans="3:24" ht="15.75" customHeight="1">
      <c r="C33" s="25"/>
      <c r="D33" s="14">
        <v>2</v>
      </c>
      <c r="E33" s="18" t="s">
        <v>15</v>
      </c>
      <c r="F33" s="14">
        <v>0</v>
      </c>
      <c r="G33" s="14">
        <v>0</v>
      </c>
      <c r="H33" s="14">
        <v>0</v>
      </c>
      <c r="I33" s="14">
        <v>0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1</v>
      </c>
      <c r="S33" s="14">
        <v>1</v>
      </c>
      <c r="T33" s="14">
        <v>1</v>
      </c>
      <c r="U33" s="14">
        <v>0</v>
      </c>
      <c r="V33" s="14">
        <v>0</v>
      </c>
      <c r="W33" s="14">
        <v>0</v>
      </c>
    </row>
    <row r="34" spans="3:24" ht="15.75" customHeight="1">
      <c r="C34" s="25"/>
      <c r="E34" s="39" t="s">
        <v>35</v>
      </c>
      <c r="F34" s="14">
        <f>SUM(F30:F33)</f>
        <v>24</v>
      </c>
      <c r="G34" s="14">
        <f t="shared" ref="G34:W34" si="2">SUM(G30:G33)</f>
        <v>24</v>
      </c>
      <c r="H34" s="14">
        <f t="shared" si="2"/>
        <v>24</v>
      </c>
      <c r="I34" s="14">
        <f t="shared" si="2"/>
        <v>24</v>
      </c>
      <c r="J34" s="14">
        <f t="shared" si="2"/>
        <v>24</v>
      </c>
      <c r="K34" s="14">
        <f t="shared" si="2"/>
        <v>24</v>
      </c>
      <c r="L34" s="14">
        <f t="shared" si="2"/>
        <v>24</v>
      </c>
      <c r="M34" s="14">
        <f t="shared" si="2"/>
        <v>24</v>
      </c>
      <c r="N34" s="14">
        <f t="shared" si="2"/>
        <v>24</v>
      </c>
      <c r="O34" s="14">
        <f t="shared" si="2"/>
        <v>24</v>
      </c>
      <c r="P34" s="14">
        <f t="shared" si="2"/>
        <v>24</v>
      </c>
      <c r="Q34" s="14">
        <f t="shared" si="2"/>
        <v>24</v>
      </c>
      <c r="R34" s="14">
        <f t="shared" si="2"/>
        <v>24</v>
      </c>
      <c r="S34" s="14">
        <f t="shared" si="2"/>
        <v>24</v>
      </c>
      <c r="T34" s="14">
        <f t="shared" si="2"/>
        <v>24</v>
      </c>
      <c r="U34" s="14">
        <f t="shared" si="2"/>
        <v>24</v>
      </c>
      <c r="V34" s="14">
        <f t="shared" si="2"/>
        <v>24</v>
      </c>
      <c r="W34" s="14">
        <f t="shared" si="2"/>
        <v>24</v>
      </c>
    </row>
    <row r="35" spans="3:24" ht="15.75" customHeight="1">
      <c r="E35" s="39" t="s">
        <v>38</v>
      </c>
      <c r="F35" s="20">
        <f>((F30*5)+(F31*4)+(F32*3)+(F33*2))/(24)</f>
        <v>3.9166666666666665</v>
      </c>
      <c r="G35" s="20">
        <f t="shared" ref="G35:W35" si="3">((G30*5)+(G31*4)+(G32*3)+(G33*2))/(24)</f>
        <v>4.041666666666667</v>
      </c>
      <c r="H35" s="20">
        <f t="shared" si="3"/>
        <v>4.125</v>
      </c>
      <c r="I35" s="20">
        <f t="shared" si="3"/>
        <v>4.041666666666667</v>
      </c>
      <c r="J35" s="20">
        <f t="shared" si="3"/>
        <v>3.9166666666666665</v>
      </c>
      <c r="K35" s="20">
        <f t="shared" si="3"/>
        <v>4.166666666666667</v>
      </c>
      <c r="L35" s="20">
        <f t="shared" si="3"/>
        <v>4.125</v>
      </c>
      <c r="M35" s="20">
        <f t="shared" si="3"/>
        <v>4.291666666666667</v>
      </c>
      <c r="N35" s="20">
        <f t="shared" si="3"/>
        <v>4.166666666666667</v>
      </c>
      <c r="O35" s="20">
        <f t="shared" si="3"/>
        <v>4.458333333333333</v>
      </c>
      <c r="P35" s="20">
        <f t="shared" si="3"/>
        <v>4.333333333333333</v>
      </c>
      <c r="Q35" s="20">
        <f t="shared" si="3"/>
        <v>4.208333333333333</v>
      </c>
      <c r="R35" s="20">
        <f t="shared" si="3"/>
        <v>4.041666666666667</v>
      </c>
      <c r="S35" s="20">
        <f t="shared" si="3"/>
        <v>3.9583333333333335</v>
      </c>
      <c r="T35" s="20">
        <f t="shared" si="3"/>
        <v>3.9166666666666665</v>
      </c>
      <c r="U35" s="20">
        <f t="shared" si="3"/>
        <v>4.125</v>
      </c>
      <c r="V35" s="20">
        <f t="shared" si="3"/>
        <v>3.9166666666666665</v>
      </c>
      <c r="W35" s="20">
        <f t="shared" si="3"/>
        <v>4.041666666666667</v>
      </c>
    </row>
    <row r="36" spans="3:24" ht="15.75" customHeight="1">
      <c r="E36" s="39" t="s">
        <v>40</v>
      </c>
      <c r="F36" s="20">
        <f>STDEV(F30:F33)</f>
        <v>5.8878405775518976</v>
      </c>
      <c r="G36" s="20">
        <f t="shared" ref="G36:W36" si="4">STDEV(G30:G33)</f>
        <v>6.3770421565696633</v>
      </c>
      <c r="H36" s="20">
        <f t="shared" si="4"/>
        <v>6.4807406984078604</v>
      </c>
      <c r="I36" s="20">
        <f t="shared" si="4"/>
        <v>8.755950357709132</v>
      </c>
      <c r="J36" s="20">
        <f t="shared" si="4"/>
        <v>7.3936910042729442</v>
      </c>
      <c r="K36" s="20">
        <f t="shared" si="4"/>
        <v>7.1180521680208741</v>
      </c>
      <c r="L36" s="20">
        <f t="shared" si="4"/>
        <v>7.6157731058639087</v>
      </c>
      <c r="M36" s="20">
        <f t="shared" si="4"/>
        <v>8.0415587212098796</v>
      </c>
      <c r="N36" s="20">
        <f t="shared" si="4"/>
        <v>8.2865352631040352</v>
      </c>
      <c r="O36" s="20">
        <f t="shared" si="4"/>
        <v>6.3770421565696633</v>
      </c>
      <c r="P36" s="20">
        <f t="shared" si="4"/>
        <v>6.6833125519211407</v>
      </c>
      <c r="Q36" s="20">
        <f t="shared" si="4"/>
        <v>6.6833125519211407</v>
      </c>
      <c r="R36" s="20">
        <f t="shared" si="4"/>
        <v>6.8799224801834313</v>
      </c>
      <c r="S36" s="20">
        <f t="shared" si="4"/>
        <v>5.5976185412488881</v>
      </c>
      <c r="T36" s="20">
        <f t="shared" si="4"/>
        <v>6.164414002968976</v>
      </c>
      <c r="U36" s="20">
        <f t="shared" si="4"/>
        <v>7.6157731058639087</v>
      </c>
      <c r="V36" s="20">
        <f t="shared" si="4"/>
        <v>5.8878405775518976</v>
      </c>
      <c r="W36" s="20">
        <f t="shared" si="4"/>
        <v>6.3770421565696633</v>
      </c>
    </row>
    <row r="37" spans="3:24" ht="15.75" customHeight="1">
      <c r="C37" s="25"/>
    </row>
    <row r="38" spans="3:24" ht="15.75" customHeight="1">
      <c r="C38" s="25"/>
    </row>
    <row r="39" spans="3:24" ht="15.75" customHeight="1">
      <c r="C39" s="25"/>
    </row>
    <row r="40" spans="3:24" ht="15.75" customHeight="1">
      <c r="C40" s="25" t="s">
        <v>29</v>
      </c>
      <c r="D40" s="14">
        <v>5</v>
      </c>
      <c r="E40" s="16" t="s">
        <v>7</v>
      </c>
      <c r="F40" s="19">
        <f>(F30*100)/24</f>
        <v>16.666666666666668</v>
      </c>
      <c r="G40" s="19">
        <f t="shared" ref="G40:W44" si="5">(G30*100)/24</f>
        <v>20.833333333333332</v>
      </c>
      <c r="H40" s="19">
        <f t="shared" si="5"/>
        <v>25</v>
      </c>
      <c r="I40" s="19">
        <f t="shared" si="5"/>
        <v>12.5</v>
      </c>
      <c r="J40" s="19">
        <f t="shared" si="5"/>
        <v>12.5</v>
      </c>
      <c r="K40" s="19">
        <f t="shared" si="5"/>
        <v>25</v>
      </c>
      <c r="L40" s="19">
        <f t="shared" si="5"/>
        <v>20.833333333333332</v>
      </c>
      <c r="M40" s="19">
        <f t="shared" si="5"/>
        <v>29.166666666666668</v>
      </c>
      <c r="N40" s="19">
        <f t="shared" si="5"/>
        <v>20.833333333333332</v>
      </c>
      <c r="O40" s="19">
        <f t="shared" si="5"/>
        <v>50</v>
      </c>
      <c r="P40" s="19">
        <f t="shared" si="5"/>
        <v>37.5</v>
      </c>
      <c r="Q40" s="19">
        <f t="shared" si="5"/>
        <v>29.166666666666668</v>
      </c>
      <c r="R40" s="19">
        <f t="shared" si="5"/>
        <v>20.833333333333332</v>
      </c>
      <c r="S40" s="19">
        <f t="shared" si="5"/>
        <v>20.833333333333332</v>
      </c>
      <c r="T40" s="19">
        <f t="shared" si="5"/>
        <v>16.666666666666668</v>
      </c>
      <c r="U40" s="19">
        <f t="shared" si="5"/>
        <v>20.833333333333332</v>
      </c>
      <c r="V40" s="19">
        <f t="shared" si="5"/>
        <v>16.666666666666668</v>
      </c>
      <c r="W40" s="19">
        <f t="shared" si="5"/>
        <v>20.833333333333332</v>
      </c>
    </row>
    <row r="41" spans="3:24" ht="15.75" customHeight="1">
      <c r="D41" s="14">
        <v>4</v>
      </c>
      <c r="E41" s="14" t="s">
        <v>6</v>
      </c>
      <c r="F41" s="19">
        <f t="shared" ref="F41:U43" si="6">(F31*100)/24</f>
        <v>58.333333333333336</v>
      </c>
      <c r="G41" s="19">
        <f t="shared" si="6"/>
        <v>62.5</v>
      </c>
      <c r="H41" s="19">
        <f t="shared" si="6"/>
        <v>62.5</v>
      </c>
      <c r="I41" s="19">
        <f t="shared" si="6"/>
        <v>79.166666666666671</v>
      </c>
      <c r="J41" s="19">
        <f t="shared" si="6"/>
        <v>70.833333333333329</v>
      </c>
      <c r="K41" s="19">
        <f t="shared" si="6"/>
        <v>66.666666666666671</v>
      </c>
      <c r="L41" s="19">
        <f t="shared" si="6"/>
        <v>70.833333333333329</v>
      </c>
      <c r="M41" s="19">
        <f t="shared" si="6"/>
        <v>70.833333333333329</v>
      </c>
      <c r="N41" s="19">
        <f t="shared" si="6"/>
        <v>75</v>
      </c>
      <c r="O41" s="19">
        <f t="shared" si="6"/>
        <v>45.833333333333336</v>
      </c>
      <c r="P41" s="19">
        <f t="shared" si="6"/>
        <v>58.333333333333336</v>
      </c>
      <c r="Q41" s="19">
        <f t="shared" si="6"/>
        <v>62.5</v>
      </c>
      <c r="R41" s="19">
        <f t="shared" si="6"/>
        <v>66.666666666666671</v>
      </c>
      <c r="S41" s="19">
        <f t="shared" si="6"/>
        <v>58.333333333333336</v>
      </c>
      <c r="T41" s="19">
        <f t="shared" si="6"/>
        <v>62.5</v>
      </c>
      <c r="U41" s="19">
        <f t="shared" si="6"/>
        <v>70.833333333333329</v>
      </c>
      <c r="V41" s="19">
        <f t="shared" si="5"/>
        <v>58.333333333333336</v>
      </c>
      <c r="W41" s="19">
        <f t="shared" si="5"/>
        <v>62.5</v>
      </c>
    </row>
    <row r="42" spans="3:24" ht="15.75" customHeight="1">
      <c r="D42" s="14">
        <v>3</v>
      </c>
      <c r="E42" s="17" t="s">
        <v>8</v>
      </c>
      <c r="F42" s="19">
        <f t="shared" si="6"/>
        <v>25</v>
      </c>
      <c r="G42" s="19">
        <f t="shared" si="5"/>
        <v>16.666666666666668</v>
      </c>
      <c r="H42" s="19">
        <f t="shared" si="5"/>
        <v>12.5</v>
      </c>
      <c r="I42" s="19">
        <f t="shared" si="5"/>
        <v>8.3333333333333339</v>
      </c>
      <c r="J42" s="19">
        <f t="shared" si="5"/>
        <v>12.5</v>
      </c>
      <c r="K42" s="19">
        <f t="shared" si="5"/>
        <v>8.3333333333333339</v>
      </c>
      <c r="L42" s="19">
        <f t="shared" si="5"/>
        <v>8.3333333333333339</v>
      </c>
      <c r="M42" s="19">
        <f t="shared" si="5"/>
        <v>0</v>
      </c>
      <c r="N42" s="19">
        <f t="shared" si="5"/>
        <v>4.166666666666667</v>
      </c>
      <c r="O42" s="19">
        <f t="shared" si="5"/>
        <v>4.166666666666667</v>
      </c>
      <c r="P42" s="19">
        <f t="shared" si="5"/>
        <v>4.166666666666667</v>
      </c>
      <c r="Q42" s="19">
        <f t="shared" si="5"/>
        <v>8.3333333333333339</v>
      </c>
      <c r="R42" s="19">
        <f t="shared" si="5"/>
        <v>8.3333333333333339</v>
      </c>
      <c r="S42" s="19">
        <f t="shared" si="5"/>
        <v>16.666666666666668</v>
      </c>
      <c r="T42" s="19">
        <f t="shared" si="5"/>
        <v>16.666666666666668</v>
      </c>
      <c r="U42" s="19">
        <f t="shared" si="5"/>
        <v>8.3333333333333339</v>
      </c>
      <c r="V42" s="19">
        <f t="shared" si="5"/>
        <v>25</v>
      </c>
      <c r="W42" s="19">
        <f t="shared" si="5"/>
        <v>16.666666666666668</v>
      </c>
    </row>
    <row r="43" spans="3:24" ht="15.75" customHeight="1">
      <c r="D43" s="14">
        <v>2</v>
      </c>
      <c r="E43" s="18" t="s">
        <v>15</v>
      </c>
      <c r="F43" s="19">
        <f t="shared" si="6"/>
        <v>0</v>
      </c>
      <c r="G43" s="19">
        <f t="shared" si="5"/>
        <v>0</v>
      </c>
      <c r="H43" s="19">
        <f t="shared" si="5"/>
        <v>0</v>
      </c>
      <c r="I43" s="19">
        <f t="shared" si="5"/>
        <v>0</v>
      </c>
      <c r="J43" s="19">
        <f t="shared" si="5"/>
        <v>4.166666666666667</v>
      </c>
      <c r="K43" s="19">
        <f t="shared" si="5"/>
        <v>0</v>
      </c>
      <c r="L43" s="19">
        <f t="shared" si="5"/>
        <v>0</v>
      </c>
      <c r="M43" s="19">
        <f t="shared" si="5"/>
        <v>0</v>
      </c>
      <c r="N43" s="19">
        <f t="shared" si="5"/>
        <v>0</v>
      </c>
      <c r="O43" s="19">
        <f t="shared" si="5"/>
        <v>0</v>
      </c>
      <c r="P43" s="19">
        <f t="shared" si="5"/>
        <v>0</v>
      </c>
      <c r="Q43" s="19">
        <f t="shared" si="5"/>
        <v>0</v>
      </c>
      <c r="R43" s="19">
        <f t="shared" si="5"/>
        <v>4.166666666666667</v>
      </c>
      <c r="S43" s="19">
        <f t="shared" si="5"/>
        <v>4.166666666666667</v>
      </c>
      <c r="T43" s="19">
        <f t="shared" si="5"/>
        <v>4.166666666666667</v>
      </c>
      <c r="U43" s="19">
        <f t="shared" si="5"/>
        <v>0</v>
      </c>
      <c r="V43" s="19">
        <f t="shared" si="5"/>
        <v>0</v>
      </c>
      <c r="W43" s="19">
        <f t="shared" si="5"/>
        <v>0</v>
      </c>
    </row>
    <row r="44" spans="3:24" ht="15.75" customHeight="1">
      <c r="E44" s="19">
        <f>(24*100)/28</f>
        <v>85.714285714285708</v>
      </c>
      <c r="F44" s="19">
        <f>(F34*100)/24</f>
        <v>100</v>
      </c>
      <c r="G44" s="19">
        <f t="shared" si="5"/>
        <v>100</v>
      </c>
      <c r="H44" s="19">
        <f t="shared" si="5"/>
        <v>100</v>
      </c>
      <c r="I44" s="19">
        <f t="shared" si="5"/>
        <v>100</v>
      </c>
      <c r="J44" s="19">
        <f t="shared" si="5"/>
        <v>100</v>
      </c>
      <c r="K44" s="19">
        <f t="shared" si="5"/>
        <v>100</v>
      </c>
      <c r="L44" s="19">
        <f t="shared" si="5"/>
        <v>100</v>
      </c>
      <c r="M44" s="19">
        <f t="shared" si="5"/>
        <v>100</v>
      </c>
      <c r="N44" s="19">
        <f t="shared" si="5"/>
        <v>100</v>
      </c>
      <c r="O44" s="19">
        <f t="shared" si="5"/>
        <v>100</v>
      </c>
      <c r="P44" s="19">
        <f t="shared" si="5"/>
        <v>100</v>
      </c>
      <c r="Q44" s="19">
        <f t="shared" si="5"/>
        <v>100</v>
      </c>
      <c r="R44" s="19">
        <f t="shared" si="5"/>
        <v>100</v>
      </c>
      <c r="S44" s="19">
        <f t="shared" si="5"/>
        <v>100</v>
      </c>
      <c r="T44" s="19">
        <f t="shared" si="5"/>
        <v>100</v>
      </c>
      <c r="U44" s="19">
        <f t="shared" si="5"/>
        <v>100</v>
      </c>
      <c r="V44" s="19">
        <f t="shared" si="5"/>
        <v>100</v>
      </c>
      <c r="W44" s="19">
        <f t="shared" si="5"/>
        <v>100</v>
      </c>
    </row>
    <row r="47" spans="3:24" ht="15.75" customHeight="1">
      <c r="E47" s="14" t="s">
        <v>39</v>
      </c>
      <c r="H47" s="20">
        <f>(SUM(F35:H35))/3</f>
        <v>4.0277777777777777</v>
      </c>
      <c r="I47" s="20"/>
      <c r="J47" s="20">
        <f>(SUM(I35:J35))/2</f>
        <v>3.979166666666667</v>
      </c>
      <c r="T47" s="20">
        <f>(SUM(K35:T35))/10</f>
        <v>4.1666666666666661</v>
      </c>
      <c r="W47" s="20">
        <f>(SUM(U35:W35))/3</f>
        <v>4.0277777777777777</v>
      </c>
    </row>
    <row r="48" spans="3:24" ht="15.75" customHeight="1">
      <c r="X48" s="20">
        <f>(W47+T47+J47+H47)/4</f>
        <v>4.0503472222222223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5DCD-5720-486A-9038-15DE674B17BB}">
  <dimension ref="B3:AD38"/>
  <sheetViews>
    <sheetView topLeftCell="H1" zoomScale="80" zoomScaleNormal="80" workbookViewId="0">
      <selection activeCell="T21" sqref="T21"/>
    </sheetView>
  </sheetViews>
  <sheetFormatPr defaultRowHeight="20.399999999999999"/>
  <cols>
    <col min="3" max="5" width="20.21875" style="6" customWidth="1"/>
    <col min="6" max="6" width="5.88671875" style="6" customWidth="1"/>
    <col min="7" max="7" width="7.21875" style="6" customWidth="1"/>
    <col min="8" max="8" width="5.88671875" style="6" customWidth="1"/>
    <col min="9" max="10" width="6.44140625" style="6" customWidth="1"/>
    <col min="11" max="12" width="5.88671875" style="6" customWidth="1"/>
    <col min="13" max="15" width="6.44140625" style="6" customWidth="1"/>
    <col min="16" max="16" width="11" style="5" customWidth="1"/>
    <col min="17" max="21" width="6" style="5" customWidth="1"/>
    <col min="22" max="22" width="7.5546875" style="1" customWidth="1"/>
    <col min="23" max="23" width="12.21875" style="5" customWidth="1"/>
    <col min="24" max="28" width="6.77734375" style="5" customWidth="1"/>
    <col min="29" max="29" width="7.44140625" style="1" customWidth="1"/>
    <col min="30" max="30" width="13.21875" style="5" customWidth="1"/>
  </cols>
  <sheetData>
    <row r="3" spans="2:30" ht="21">
      <c r="D3" s="12"/>
      <c r="E3" s="12"/>
      <c r="F3" s="21"/>
      <c r="G3" s="21"/>
      <c r="H3" s="61" t="s">
        <v>41</v>
      </c>
      <c r="I3" s="61"/>
      <c r="J3" s="61"/>
      <c r="K3" s="61"/>
      <c r="L3" s="61"/>
      <c r="M3" s="61"/>
      <c r="N3" s="42"/>
      <c r="O3" s="42"/>
      <c r="P3" s="28"/>
      <c r="U3" s="8"/>
      <c r="AC3" s="38">
        <v>9</v>
      </c>
    </row>
    <row r="4" spans="2:30" ht="21">
      <c r="B4" s="59" t="s">
        <v>24</v>
      </c>
      <c r="C4" s="11" t="s">
        <v>23</v>
      </c>
      <c r="D4" s="11" t="s">
        <v>21</v>
      </c>
      <c r="E4" s="11" t="s">
        <v>22</v>
      </c>
      <c r="F4" s="22"/>
      <c r="G4" s="59" t="s">
        <v>24</v>
      </c>
      <c r="H4" s="57">
        <v>10</v>
      </c>
      <c r="I4" s="57">
        <v>10</v>
      </c>
      <c r="J4" s="57">
        <v>10</v>
      </c>
      <c r="K4" s="57">
        <v>10</v>
      </c>
      <c r="L4" s="57">
        <v>10</v>
      </c>
      <c r="M4" s="57">
        <v>10</v>
      </c>
      <c r="N4" s="57">
        <v>60</v>
      </c>
      <c r="O4" s="7">
        <f>N4*100/60</f>
        <v>100</v>
      </c>
      <c r="P4" s="52" t="s">
        <v>32</v>
      </c>
      <c r="Q4" s="26">
        <v>50</v>
      </c>
      <c r="R4" s="26">
        <v>50</v>
      </c>
      <c r="S4" s="26">
        <v>50</v>
      </c>
      <c r="T4" s="26">
        <v>60</v>
      </c>
      <c r="U4" s="26">
        <f>SUM(Q4:T4)</f>
        <v>210</v>
      </c>
      <c r="V4" s="48">
        <f>SUM(Q4:T4)</f>
        <v>210</v>
      </c>
      <c r="W4" s="49" t="s">
        <v>30</v>
      </c>
      <c r="X4" s="7">
        <v>30</v>
      </c>
      <c r="Y4" s="7">
        <v>20</v>
      </c>
      <c r="Z4" s="7">
        <v>20</v>
      </c>
      <c r="AA4" s="7">
        <v>20</v>
      </c>
      <c r="AB4" s="7">
        <f>SUM(X4:AA4)</f>
        <v>90</v>
      </c>
      <c r="AC4" s="40">
        <f>SUM(X4:AA4)</f>
        <v>90</v>
      </c>
      <c r="AD4" s="49" t="s">
        <v>31</v>
      </c>
    </row>
    <row r="5" spans="2:30" ht="21">
      <c r="B5" s="60"/>
      <c r="C5" s="2">
        <v>1</v>
      </c>
      <c r="D5" s="2">
        <v>1</v>
      </c>
      <c r="E5" s="2">
        <v>1</v>
      </c>
      <c r="F5" s="23"/>
      <c r="G5" s="60"/>
      <c r="H5" s="43">
        <v>1</v>
      </c>
      <c r="I5" s="43">
        <v>2</v>
      </c>
      <c r="J5" s="43">
        <v>3</v>
      </c>
      <c r="K5" s="43">
        <v>4</v>
      </c>
      <c r="L5" s="43">
        <v>5</v>
      </c>
      <c r="M5" s="43">
        <v>6</v>
      </c>
      <c r="N5" s="43"/>
      <c r="O5" s="7" t="s">
        <v>42</v>
      </c>
      <c r="P5" s="53">
        <v>1</v>
      </c>
      <c r="Q5" s="8">
        <v>1</v>
      </c>
      <c r="R5" s="8">
        <v>2</v>
      </c>
      <c r="S5" s="8">
        <v>3</v>
      </c>
      <c r="T5" s="8">
        <v>4</v>
      </c>
      <c r="U5" s="7" t="s">
        <v>42</v>
      </c>
      <c r="V5" s="58" t="s">
        <v>33</v>
      </c>
      <c r="W5" s="50">
        <v>1</v>
      </c>
      <c r="X5" s="5">
        <v>1</v>
      </c>
      <c r="Y5" s="5">
        <v>2</v>
      </c>
      <c r="Z5" s="5">
        <v>3</v>
      </c>
      <c r="AA5" s="5">
        <v>4</v>
      </c>
      <c r="AB5" s="7" t="s">
        <v>42</v>
      </c>
      <c r="AC5" s="58" t="s">
        <v>33</v>
      </c>
      <c r="AD5" s="50">
        <v>1</v>
      </c>
    </row>
    <row r="6" spans="2:30">
      <c r="B6" s="3">
        <v>1</v>
      </c>
      <c r="C6" s="3">
        <v>100</v>
      </c>
      <c r="D6" s="7">
        <v>100</v>
      </c>
      <c r="E6" s="7">
        <v>100</v>
      </c>
      <c r="F6" s="24"/>
      <c r="G6" s="7">
        <v>1</v>
      </c>
      <c r="H6" s="3">
        <v>10</v>
      </c>
      <c r="I6" s="44">
        <v>10</v>
      </c>
      <c r="J6" s="44">
        <v>10</v>
      </c>
      <c r="K6" s="44">
        <v>10</v>
      </c>
      <c r="L6" s="44">
        <v>10</v>
      </c>
      <c r="M6" s="44">
        <v>10</v>
      </c>
      <c r="N6" s="7">
        <f>SUM(H6:M6)</f>
        <v>60</v>
      </c>
      <c r="O6" s="56">
        <f t="shared" ref="O6:O33" si="0">(N6*100)/60</f>
        <v>100</v>
      </c>
      <c r="P6" s="54">
        <v>100</v>
      </c>
      <c r="Q6" s="26">
        <v>40</v>
      </c>
      <c r="R6" s="26">
        <v>40</v>
      </c>
      <c r="S6" s="26">
        <v>45</v>
      </c>
      <c r="T6" s="26">
        <v>55</v>
      </c>
      <c r="U6" s="4">
        <f>SUM(Q6:T6)</f>
        <v>180</v>
      </c>
      <c r="V6" s="51">
        <v>180</v>
      </c>
      <c r="W6" s="40">
        <f>(V6*100)/210</f>
        <v>85.714285714285708</v>
      </c>
      <c r="X6" s="7">
        <v>30</v>
      </c>
      <c r="Y6" s="7">
        <v>19</v>
      </c>
      <c r="Z6" s="7">
        <v>19</v>
      </c>
      <c r="AA6" s="7">
        <v>20</v>
      </c>
      <c r="AB6" s="47">
        <f>SUM(X6:AA6)</f>
        <v>88</v>
      </c>
      <c r="AC6" s="51">
        <v>88</v>
      </c>
      <c r="AD6" s="40">
        <f>(AC6*100)/90</f>
        <v>97.777777777777771</v>
      </c>
    </row>
    <row r="7" spans="2:30">
      <c r="B7" s="3">
        <f t="shared" ref="B7:B33" si="1">B6+1</f>
        <v>2</v>
      </c>
      <c r="C7" s="3">
        <v>100</v>
      </c>
      <c r="D7" s="7">
        <v>100</v>
      </c>
      <c r="E7" s="7">
        <v>100</v>
      </c>
      <c r="F7" s="24"/>
      <c r="G7" s="7">
        <f>G6+1</f>
        <v>2</v>
      </c>
      <c r="H7" s="3">
        <v>10</v>
      </c>
      <c r="I7" s="44">
        <v>10</v>
      </c>
      <c r="J7" s="44">
        <v>10</v>
      </c>
      <c r="K7" s="44">
        <v>10</v>
      </c>
      <c r="L7" s="44">
        <v>10</v>
      </c>
      <c r="M7" s="44">
        <v>10</v>
      </c>
      <c r="N7" s="7">
        <f t="shared" ref="N7:N33" si="2">SUM(H7:M7)</f>
        <v>60</v>
      </c>
      <c r="O7" s="56">
        <f t="shared" si="0"/>
        <v>100</v>
      </c>
      <c r="P7" s="54">
        <v>100</v>
      </c>
      <c r="Q7" s="26">
        <v>50</v>
      </c>
      <c r="R7" s="26">
        <v>50</v>
      </c>
      <c r="S7" s="26">
        <v>50</v>
      </c>
      <c r="T7" s="26">
        <v>60</v>
      </c>
      <c r="U7" s="4">
        <f t="shared" ref="U7:U33" si="3">SUM(Q7:T7)</f>
        <v>210</v>
      </c>
      <c r="V7" s="51">
        <v>210</v>
      </c>
      <c r="W7" s="40">
        <f t="shared" ref="W7:W33" si="4">(V7*100)/210</f>
        <v>100</v>
      </c>
      <c r="X7" s="7">
        <v>30</v>
      </c>
      <c r="Y7" s="7">
        <v>20</v>
      </c>
      <c r="Z7" s="7">
        <v>20</v>
      </c>
      <c r="AA7" s="7">
        <v>15</v>
      </c>
      <c r="AB7" s="47">
        <f t="shared" ref="AB7:AB33" si="5">SUM(X7:AA7)</f>
        <v>85</v>
      </c>
      <c r="AC7" s="51">
        <v>85</v>
      </c>
      <c r="AD7" s="40">
        <f t="shared" ref="AD7:AD33" si="6">(AC7*100)/90</f>
        <v>94.444444444444443</v>
      </c>
    </row>
    <row r="8" spans="2:30">
      <c r="B8" s="3">
        <f t="shared" si="1"/>
        <v>3</v>
      </c>
      <c r="C8" s="3">
        <v>100</v>
      </c>
      <c r="D8" s="7">
        <v>100</v>
      </c>
      <c r="E8" s="7">
        <v>100</v>
      </c>
      <c r="F8" s="24"/>
      <c r="G8" s="7">
        <f t="shared" ref="G8:G33" si="7">G7+1</f>
        <v>3</v>
      </c>
      <c r="H8" s="7">
        <v>8</v>
      </c>
      <c r="I8" s="7">
        <v>8</v>
      </c>
      <c r="J8" s="7">
        <v>8</v>
      </c>
      <c r="K8" s="7">
        <v>8</v>
      </c>
      <c r="L8" s="7">
        <v>8</v>
      </c>
      <c r="M8" s="7">
        <v>8</v>
      </c>
      <c r="N8" s="7">
        <f t="shared" si="2"/>
        <v>48</v>
      </c>
      <c r="O8" s="56">
        <f t="shared" si="0"/>
        <v>80</v>
      </c>
      <c r="P8" s="54">
        <v>80</v>
      </c>
      <c r="Q8" s="26">
        <v>40</v>
      </c>
      <c r="R8" s="26">
        <v>40</v>
      </c>
      <c r="S8" s="26">
        <v>40</v>
      </c>
      <c r="T8" s="26">
        <v>50</v>
      </c>
      <c r="U8" s="4">
        <f t="shared" si="3"/>
        <v>170</v>
      </c>
      <c r="V8" s="51">
        <v>170</v>
      </c>
      <c r="W8" s="40">
        <f t="shared" si="4"/>
        <v>80.952380952380949</v>
      </c>
      <c r="X8" s="7">
        <v>27</v>
      </c>
      <c r="Y8" s="7">
        <v>15</v>
      </c>
      <c r="Z8" s="7">
        <v>15</v>
      </c>
      <c r="AA8" s="7">
        <v>15</v>
      </c>
      <c r="AB8" s="47">
        <f t="shared" si="5"/>
        <v>72</v>
      </c>
      <c r="AC8" s="51">
        <v>72</v>
      </c>
      <c r="AD8" s="40">
        <f t="shared" si="6"/>
        <v>80</v>
      </c>
    </row>
    <row r="9" spans="2:30">
      <c r="B9" s="3">
        <f t="shared" si="1"/>
        <v>4</v>
      </c>
      <c r="C9" s="3">
        <v>100</v>
      </c>
      <c r="D9" s="7">
        <v>100</v>
      </c>
      <c r="E9" s="7">
        <v>97.777777777777771</v>
      </c>
      <c r="F9" s="24"/>
      <c r="G9" s="7">
        <f t="shared" si="7"/>
        <v>4</v>
      </c>
      <c r="H9" s="3">
        <v>10</v>
      </c>
      <c r="I9" s="44">
        <v>10</v>
      </c>
      <c r="J9" s="44">
        <v>10</v>
      </c>
      <c r="K9" s="44">
        <v>10</v>
      </c>
      <c r="L9" s="44">
        <v>10</v>
      </c>
      <c r="M9" s="44">
        <v>10</v>
      </c>
      <c r="N9" s="7">
        <f t="shared" si="2"/>
        <v>60</v>
      </c>
      <c r="O9" s="56">
        <f t="shared" si="0"/>
        <v>100</v>
      </c>
      <c r="P9" s="54">
        <v>100</v>
      </c>
      <c r="Q9" s="26">
        <v>50</v>
      </c>
      <c r="R9" s="26">
        <v>50</v>
      </c>
      <c r="S9" s="26">
        <v>50</v>
      </c>
      <c r="T9" s="26">
        <v>60</v>
      </c>
      <c r="U9" s="4">
        <f t="shared" si="3"/>
        <v>210</v>
      </c>
      <c r="V9" s="51">
        <v>210</v>
      </c>
      <c r="W9" s="40">
        <f t="shared" si="4"/>
        <v>100</v>
      </c>
      <c r="X9" s="7">
        <v>25</v>
      </c>
      <c r="Y9" s="7">
        <v>15</v>
      </c>
      <c r="Z9" s="7">
        <v>15</v>
      </c>
      <c r="AA9" s="7">
        <v>15</v>
      </c>
      <c r="AB9" s="47">
        <f t="shared" si="5"/>
        <v>70</v>
      </c>
      <c r="AC9" s="51">
        <v>70</v>
      </c>
      <c r="AD9" s="40">
        <f t="shared" si="6"/>
        <v>77.777777777777771</v>
      </c>
    </row>
    <row r="10" spans="2:30">
      <c r="B10" s="3">
        <f t="shared" si="1"/>
        <v>5</v>
      </c>
      <c r="C10" s="3">
        <v>100</v>
      </c>
      <c r="D10" s="7">
        <v>100</v>
      </c>
      <c r="E10" s="7">
        <v>97.777777777777771</v>
      </c>
      <c r="F10" s="24"/>
      <c r="G10" s="7">
        <f t="shared" si="7"/>
        <v>5</v>
      </c>
      <c r="H10" s="45">
        <v>10</v>
      </c>
      <c r="I10" s="46">
        <v>10</v>
      </c>
      <c r="J10" s="46">
        <v>10</v>
      </c>
      <c r="K10" s="46">
        <v>10</v>
      </c>
      <c r="L10" s="46">
        <v>10</v>
      </c>
      <c r="M10" s="46">
        <v>10</v>
      </c>
      <c r="N10" s="7">
        <f t="shared" si="2"/>
        <v>60</v>
      </c>
      <c r="O10" s="56">
        <f t="shared" si="0"/>
        <v>100</v>
      </c>
      <c r="P10" s="54">
        <v>100</v>
      </c>
      <c r="Q10" s="26">
        <v>50</v>
      </c>
      <c r="R10" s="26">
        <v>50</v>
      </c>
      <c r="S10" s="26">
        <v>50</v>
      </c>
      <c r="T10" s="26">
        <v>60</v>
      </c>
      <c r="U10" s="4">
        <f t="shared" si="3"/>
        <v>210</v>
      </c>
      <c r="V10" s="51">
        <v>210</v>
      </c>
      <c r="W10" s="40">
        <f t="shared" si="4"/>
        <v>100</v>
      </c>
      <c r="X10" s="7">
        <v>25</v>
      </c>
      <c r="Y10" s="7">
        <v>10</v>
      </c>
      <c r="Z10" s="7">
        <v>20</v>
      </c>
      <c r="AA10" s="7">
        <v>15</v>
      </c>
      <c r="AB10" s="47">
        <f t="shared" si="5"/>
        <v>70</v>
      </c>
      <c r="AC10" s="51">
        <v>70</v>
      </c>
      <c r="AD10" s="40">
        <f t="shared" si="6"/>
        <v>77.777777777777771</v>
      </c>
    </row>
    <row r="11" spans="2:30">
      <c r="B11" s="3">
        <f t="shared" si="1"/>
        <v>6</v>
      </c>
      <c r="C11" s="3">
        <v>100</v>
      </c>
      <c r="D11" s="7">
        <v>100</v>
      </c>
      <c r="E11" s="7">
        <v>94.444444444444443</v>
      </c>
      <c r="F11" s="24"/>
      <c r="G11" s="7">
        <f t="shared" si="7"/>
        <v>6</v>
      </c>
      <c r="H11" s="7">
        <v>9</v>
      </c>
      <c r="I11" s="7">
        <v>9</v>
      </c>
      <c r="J11" s="7">
        <v>9</v>
      </c>
      <c r="K11" s="7">
        <v>9</v>
      </c>
      <c r="L11" s="7">
        <v>9</v>
      </c>
      <c r="M11" s="7">
        <v>9</v>
      </c>
      <c r="N11" s="7">
        <f t="shared" si="2"/>
        <v>54</v>
      </c>
      <c r="O11" s="56">
        <f t="shared" si="0"/>
        <v>90</v>
      </c>
      <c r="P11" s="54">
        <v>90</v>
      </c>
      <c r="Q11" s="26">
        <v>40</v>
      </c>
      <c r="R11" s="55">
        <v>40</v>
      </c>
      <c r="S11" s="55">
        <v>40</v>
      </c>
      <c r="T11" s="55">
        <v>50</v>
      </c>
      <c r="U11" s="4">
        <f t="shared" si="3"/>
        <v>170</v>
      </c>
      <c r="V11" s="51">
        <v>170</v>
      </c>
      <c r="W11" s="40">
        <f t="shared" si="4"/>
        <v>80.952380952380949</v>
      </c>
      <c r="X11" s="7">
        <v>25</v>
      </c>
      <c r="Y11" s="7">
        <v>20</v>
      </c>
      <c r="Z11" s="7">
        <v>10</v>
      </c>
      <c r="AA11" s="7">
        <v>15</v>
      </c>
      <c r="AB11" s="47">
        <f t="shared" si="5"/>
        <v>70</v>
      </c>
      <c r="AC11" s="51">
        <v>70</v>
      </c>
      <c r="AD11" s="40">
        <f t="shared" si="6"/>
        <v>77.777777777777771</v>
      </c>
    </row>
    <row r="12" spans="2:30">
      <c r="B12" s="3">
        <f t="shared" si="1"/>
        <v>7</v>
      </c>
      <c r="C12" s="3">
        <v>100</v>
      </c>
      <c r="D12" s="7">
        <v>100</v>
      </c>
      <c r="E12" s="7">
        <v>94.444444444444443</v>
      </c>
      <c r="F12" s="24"/>
      <c r="G12" s="7">
        <f t="shared" si="7"/>
        <v>7</v>
      </c>
      <c r="H12" s="3">
        <v>10</v>
      </c>
      <c r="I12" s="44">
        <v>10</v>
      </c>
      <c r="J12" s="44">
        <v>10</v>
      </c>
      <c r="K12" s="44">
        <v>10</v>
      </c>
      <c r="L12" s="44">
        <v>10</v>
      </c>
      <c r="M12" s="44">
        <v>10</v>
      </c>
      <c r="N12" s="7">
        <f t="shared" si="2"/>
        <v>60</v>
      </c>
      <c r="O12" s="56">
        <f t="shared" si="0"/>
        <v>100</v>
      </c>
      <c r="P12" s="54">
        <v>100</v>
      </c>
      <c r="Q12" s="26">
        <v>45</v>
      </c>
      <c r="R12" s="26">
        <v>45</v>
      </c>
      <c r="S12" s="26">
        <v>45</v>
      </c>
      <c r="T12" s="26">
        <v>55</v>
      </c>
      <c r="U12" s="4">
        <f t="shared" si="3"/>
        <v>190</v>
      </c>
      <c r="V12" s="51">
        <v>190</v>
      </c>
      <c r="W12" s="40">
        <f t="shared" si="4"/>
        <v>90.476190476190482</v>
      </c>
      <c r="X12" s="7">
        <v>27</v>
      </c>
      <c r="Y12" s="7">
        <v>15</v>
      </c>
      <c r="Z12" s="7">
        <v>15</v>
      </c>
      <c r="AA12" s="7">
        <v>15</v>
      </c>
      <c r="AB12" s="47">
        <f t="shared" si="5"/>
        <v>72</v>
      </c>
      <c r="AC12" s="51">
        <v>72</v>
      </c>
      <c r="AD12" s="40">
        <f t="shared" si="6"/>
        <v>80</v>
      </c>
    </row>
    <row r="13" spans="2:30">
      <c r="B13" s="3">
        <f t="shared" si="1"/>
        <v>8</v>
      </c>
      <c r="C13" s="3">
        <v>100</v>
      </c>
      <c r="D13" s="7">
        <v>100</v>
      </c>
      <c r="E13" s="7">
        <v>83.333333333333329</v>
      </c>
      <c r="F13" s="24"/>
      <c r="G13" s="7">
        <f t="shared" si="7"/>
        <v>8</v>
      </c>
      <c r="H13" s="45">
        <v>10</v>
      </c>
      <c r="I13" s="46">
        <v>10</v>
      </c>
      <c r="J13" s="46">
        <v>10</v>
      </c>
      <c r="K13" s="46">
        <v>10</v>
      </c>
      <c r="L13" s="46">
        <v>10</v>
      </c>
      <c r="M13" s="46">
        <v>10</v>
      </c>
      <c r="N13" s="7">
        <f t="shared" si="2"/>
        <v>60</v>
      </c>
      <c r="O13" s="56">
        <f t="shared" si="0"/>
        <v>100</v>
      </c>
      <c r="P13" s="54">
        <v>100</v>
      </c>
      <c r="Q13" s="26">
        <v>50</v>
      </c>
      <c r="R13" s="26">
        <v>50</v>
      </c>
      <c r="S13" s="26">
        <v>50</v>
      </c>
      <c r="T13" s="26">
        <v>60</v>
      </c>
      <c r="U13" s="4">
        <f t="shared" si="3"/>
        <v>210</v>
      </c>
      <c r="V13" s="51">
        <v>210</v>
      </c>
      <c r="W13" s="40">
        <f t="shared" si="4"/>
        <v>100</v>
      </c>
      <c r="X13" s="7">
        <v>27</v>
      </c>
      <c r="Y13" s="7">
        <v>15</v>
      </c>
      <c r="Z13" s="7">
        <v>15</v>
      </c>
      <c r="AA13" s="7">
        <v>15</v>
      </c>
      <c r="AB13" s="47">
        <f t="shared" si="5"/>
        <v>72</v>
      </c>
      <c r="AC13" s="51">
        <v>72</v>
      </c>
      <c r="AD13" s="40">
        <f t="shared" si="6"/>
        <v>80</v>
      </c>
    </row>
    <row r="14" spans="2:30">
      <c r="B14" s="3">
        <f t="shared" si="1"/>
        <v>9</v>
      </c>
      <c r="C14" s="3">
        <v>100</v>
      </c>
      <c r="D14" s="7">
        <v>100</v>
      </c>
      <c r="E14" s="7">
        <v>83.333333333333329</v>
      </c>
      <c r="F14" s="24"/>
      <c r="G14" s="7">
        <f t="shared" si="7"/>
        <v>9</v>
      </c>
      <c r="H14" s="7">
        <v>9</v>
      </c>
      <c r="I14" s="41">
        <v>9</v>
      </c>
      <c r="J14" s="41">
        <v>9</v>
      </c>
      <c r="K14" s="41">
        <v>9</v>
      </c>
      <c r="L14" s="41">
        <v>9</v>
      </c>
      <c r="M14" s="41">
        <v>9</v>
      </c>
      <c r="N14" s="7">
        <f t="shared" si="2"/>
        <v>54</v>
      </c>
      <c r="O14" s="56">
        <f t="shared" si="0"/>
        <v>90</v>
      </c>
      <c r="P14" s="54">
        <v>90</v>
      </c>
      <c r="Q14" s="26">
        <v>50</v>
      </c>
      <c r="R14" s="26">
        <v>50</v>
      </c>
      <c r="S14" s="26">
        <v>50</v>
      </c>
      <c r="T14" s="26">
        <v>60</v>
      </c>
      <c r="U14" s="4">
        <f t="shared" si="3"/>
        <v>210</v>
      </c>
      <c r="V14" s="51">
        <v>210</v>
      </c>
      <c r="W14" s="40">
        <f t="shared" si="4"/>
        <v>100</v>
      </c>
      <c r="X14" s="7">
        <v>25</v>
      </c>
      <c r="Y14" s="41">
        <v>15</v>
      </c>
      <c r="Z14" s="41">
        <v>20</v>
      </c>
      <c r="AA14" s="41">
        <v>15</v>
      </c>
      <c r="AB14" s="47">
        <f t="shared" si="5"/>
        <v>75</v>
      </c>
      <c r="AC14" s="51">
        <v>75</v>
      </c>
      <c r="AD14" s="40">
        <f t="shared" si="6"/>
        <v>83.333333333333329</v>
      </c>
    </row>
    <row r="15" spans="2:30">
      <c r="B15" s="3">
        <f t="shared" si="1"/>
        <v>10</v>
      </c>
      <c r="C15" s="3">
        <v>100</v>
      </c>
      <c r="D15" s="7">
        <v>100</v>
      </c>
      <c r="E15" s="7">
        <v>83.333333333333329</v>
      </c>
      <c r="F15" s="24"/>
      <c r="G15" s="7">
        <f t="shared" si="7"/>
        <v>10</v>
      </c>
      <c r="H15" s="7">
        <v>8</v>
      </c>
      <c r="I15" s="7">
        <v>8</v>
      </c>
      <c r="J15" s="7">
        <v>8</v>
      </c>
      <c r="K15" s="7">
        <v>8</v>
      </c>
      <c r="L15" s="7">
        <v>8</v>
      </c>
      <c r="M15" s="7">
        <v>8</v>
      </c>
      <c r="N15" s="7">
        <f t="shared" si="2"/>
        <v>48</v>
      </c>
      <c r="O15" s="56">
        <f t="shared" si="0"/>
        <v>80</v>
      </c>
      <c r="P15" s="54">
        <v>80</v>
      </c>
      <c r="Q15" s="26">
        <v>50</v>
      </c>
      <c r="R15" s="26">
        <v>50</v>
      </c>
      <c r="S15" s="26">
        <v>45</v>
      </c>
      <c r="T15" s="26">
        <v>55</v>
      </c>
      <c r="U15" s="4">
        <f t="shared" si="3"/>
        <v>200</v>
      </c>
      <c r="V15" s="51">
        <v>200</v>
      </c>
      <c r="W15" s="40">
        <f t="shared" si="4"/>
        <v>95.238095238095241</v>
      </c>
      <c r="X15" s="7">
        <v>20</v>
      </c>
      <c r="Y15" s="41">
        <v>15</v>
      </c>
      <c r="Z15" s="41">
        <v>20</v>
      </c>
      <c r="AA15" s="41">
        <v>20</v>
      </c>
      <c r="AB15" s="47">
        <f t="shared" si="5"/>
        <v>75</v>
      </c>
      <c r="AC15" s="51">
        <v>75</v>
      </c>
      <c r="AD15" s="40">
        <f t="shared" si="6"/>
        <v>83.333333333333329</v>
      </c>
    </row>
    <row r="16" spans="2:30">
      <c r="B16" s="3">
        <f t="shared" si="1"/>
        <v>11</v>
      </c>
      <c r="C16" s="3">
        <v>100</v>
      </c>
      <c r="D16" s="7">
        <v>100</v>
      </c>
      <c r="E16" s="7">
        <v>83.333333333333329</v>
      </c>
      <c r="F16" s="24"/>
      <c r="G16" s="7">
        <f t="shared" si="7"/>
        <v>11</v>
      </c>
      <c r="H16" s="7">
        <v>9</v>
      </c>
      <c r="I16" s="41">
        <v>9</v>
      </c>
      <c r="J16" s="41">
        <v>9</v>
      </c>
      <c r="K16" s="41">
        <v>9</v>
      </c>
      <c r="L16" s="41">
        <v>9</v>
      </c>
      <c r="M16" s="41">
        <v>9</v>
      </c>
      <c r="N16" s="7">
        <f t="shared" si="2"/>
        <v>54</v>
      </c>
      <c r="O16" s="56">
        <f t="shared" si="0"/>
        <v>90</v>
      </c>
      <c r="P16" s="54">
        <v>90</v>
      </c>
      <c r="Q16" s="26">
        <v>40</v>
      </c>
      <c r="R16" s="55">
        <v>40</v>
      </c>
      <c r="S16" s="55">
        <v>40</v>
      </c>
      <c r="T16" s="55">
        <v>60</v>
      </c>
      <c r="U16" s="4">
        <f t="shared" si="3"/>
        <v>180</v>
      </c>
      <c r="V16" s="51">
        <v>180</v>
      </c>
      <c r="W16" s="40">
        <f t="shared" si="4"/>
        <v>85.714285714285708</v>
      </c>
      <c r="X16" s="7">
        <v>20</v>
      </c>
      <c r="Y16" s="7">
        <v>20</v>
      </c>
      <c r="Z16" s="7">
        <v>15</v>
      </c>
      <c r="AA16" s="7">
        <v>20</v>
      </c>
      <c r="AB16" s="47">
        <f t="shared" si="5"/>
        <v>75</v>
      </c>
      <c r="AC16" s="51">
        <v>75</v>
      </c>
      <c r="AD16" s="40">
        <f t="shared" si="6"/>
        <v>83.333333333333329</v>
      </c>
    </row>
    <row r="17" spans="2:30">
      <c r="B17" s="3">
        <f t="shared" si="1"/>
        <v>12</v>
      </c>
      <c r="C17" s="3">
        <v>100</v>
      </c>
      <c r="D17" s="7">
        <v>100</v>
      </c>
      <c r="E17" s="7">
        <v>83.333333333333329</v>
      </c>
      <c r="F17" s="24"/>
      <c r="G17" s="7">
        <f t="shared" si="7"/>
        <v>12</v>
      </c>
      <c r="H17" s="3">
        <v>10</v>
      </c>
      <c r="I17" s="44">
        <v>10</v>
      </c>
      <c r="J17" s="44">
        <v>10</v>
      </c>
      <c r="K17" s="44">
        <v>10</v>
      </c>
      <c r="L17" s="44">
        <v>10</v>
      </c>
      <c r="M17" s="44">
        <v>10</v>
      </c>
      <c r="N17" s="7">
        <f t="shared" si="2"/>
        <v>60</v>
      </c>
      <c r="O17" s="56">
        <f t="shared" si="0"/>
        <v>100</v>
      </c>
      <c r="P17" s="54">
        <v>100</v>
      </c>
      <c r="Q17" s="26">
        <v>50</v>
      </c>
      <c r="R17" s="26">
        <v>50</v>
      </c>
      <c r="S17" s="26">
        <v>50</v>
      </c>
      <c r="T17" s="26">
        <v>60</v>
      </c>
      <c r="U17" s="4">
        <f t="shared" si="3"/>
        <v>210</v>
      </c>
      <c r="V17" s="51">
        <v>210</v>
      </c>
      <c r="W17" s="40">
        <f t="shared" si="4"/>
        <v>100</v>
      </c>
      <c r="X17" s="7">
        <v>25</v>
      </c>
      <c r="Y17" s="7">
        <v>20</v>
      </c>
      <c r="Z17" s="7">
        <v>20</v>
      </c>
      <c r="AA17" s="7">
        <v>20</v>
      </c>
      <c r="AB17" s="47">
        <f t="shared" si="5"/>
        <v>85</v>
      </c>
      <c r="AC17" s="51">
        <v>85</v>
      </c>
      <c r="AD17" s="40">
        <f t="shared" si="6"/>
        <v>94.444444444444443</v>
      </c>
    </row>
    <row r="18" spans="2:30">
      <c r="B18" s="3">
        <f t="shared" si="1"/>
        <v>13</v>
      </c>
      <c r="C18" s="3">
        <v>100</v>
      </c>
      <c r="D18" s="7">
        <v>100</v>
      </c>
      <c r="E18" s="7">
        <v>83.333333333333329</v>
      </c>
      <c r="F18" s="24"/>
      <c r="G18" s="7">
        <f t="shared" si="7"/>
        <v>13</v>
      </c>
      <c r="H18" s="45">
        <v>10</v>
      </c>
      <c r="I18" s="46">
        <v>10</v>
      </c>
      <c r="J18" s="46">
        <v>10</v>
      </c>
      <c r="K18" s="46">
        <v>10</v>
      </c>
      <c r="L18" s="46">
        <v>10</v>
      </c>
      <c r="M18" s="46">
        <v>10</v>
      </c>
      <c r="N18" s="7">
        <f t="shared" si="2"/>
        <v>60</v>
      </c>
      <c r="O18" s="56">
        <f t="shared" si="0"/>
        <v>100</v>
      </c>
      <c r="P18" s="54">
        <v>100</v>
      </c>
      <c r="Q18" s="26">
        <v>45</v>
      </c>
      <c r="R18" s="26">
        <v>45</v>
      </c>
      <c r="S18" s="26">
        <v>45</v>
      </c>
      <c r="T18" s="26">
        <v>55</v>
      </c>
      <c r="U18" s="4">
        <f t="shared" si="3"/>
        <v>190</v>
      </c>
      <c r="V18" s="51">
        <v>190</v>
      </c>
      <c r="W18" s="40">
        <f t="shared" si="4"/>
        <v>90.476190476190482</v>
      </c>
      <c r="X18" s="7">
        <v>23</v>
      </c>
      <c r="Y18" s="7">
        <v>15</v>
      </c>
      <c r="Z18" s="7">
        <v>15</v>
      </c>
      <c r="AA18" s="7">
        <v>15</v>
      </c>
      <c r="AB18" s="47">
        <f t="shared" si="5"/>
        <v>68</v>
      </c>
      <c r="AC18" s="51">
        <v>68</v>
      </c>
      <c r="AD18" s="40">
        <f t="shared" si="6"/>
        <v>75.555555555555557</v>
      </c>
    </row>
    <row r="19" spans="2:30">
      <c r="B19" s="3">
        <f t="shared" si="1"/>
        <v>14</v>
      </c>
      <c r="C19" s="3">
        <v>100</v>
      </c>
      <c r="D19" s="7">
        <v>95.238095238095241</v>
      </c>
      <c r="E19" s="7">
        <v>80</v>
      </c>
      <c r="F19" s="24"/>
      <c r="G19" s="7">
        <f t="shared" si="7"/>
        <v>14</v>
      </c>
      <c r="H19" s="3">
        <v>10</v>
      </c>
      <c r="I19" s="44">
        <v>10</v>
      </c>
      <c r="J19" s="44">
        <v>10</v>
      </c>
      <c r="K19" s="44">
        <v>10</v>
      </c>
      <c r="L19" s="44">
        <v>10</v>
      </c>
      <c r="M19" s="44">
        <v>10</v>
      </c>
      <c r="N19" s="7">
        <f t="shared" si="2"/>
        <v>60</v>
      </c>
      <c r="O19" s="56">
        <f t="shared" si="0"/>
        <v>100</v>
      </c>
      <c r="P19" s="54">
        <v>100</v>
      </c>
      <c r="Q19" s="26">
        <v>50</v>
      </c>
      <c r="R19" s="26">
        <v>50</v>
      </c>
      <c r="S19" s="26">
        <v>50</v>
      </c>
      <c r="T19" s="26">
        <v>60</v>
      </c>
      <c r="U19" s="4">
        <f t="shared" si="3"/>
        <v>210</v>
      </c>
      <c r="V19" s="51">
        <v>210</v>
      </c>
      <c r="W19" s="40">
        <f t="shared" si="4"/>
        <v>100</v>
      </c>
      <c r="X19" s="7">
        <v>27</v>
      </c>
      <c r="Y19" s="7">
        <v>15</v>
      </c>
      <c r="Z19" s="7">
        <v>15</v>
      </c>
      <c r="AA19" s="7">
        <v>15</v>
      </c>
      <c r="AB19" s="47">
        <f t="shared" si="5"/>
        <v>72</v>
      </c>
      <c r="AC19" s="51">
        <v>72</v>
      </c>
      <c r="AD19" s="40">
        <f t="shared" si="6"/>
        <v>80</v>
      </c>
    </row>
    <row r="20" spans="2:30">
      <c r="B20" s="3">
        <f t="shared" si="1"/>
        <v>15</v>
      </c>
      <c r="C20" s="3">
        <v>100</v>
      </c>
      <c r="D20" s="7">
        <v>95.238095238095241</v>
      </c>
      <c r="E20" s="7">
        <v>80</v>
      </c>
      <c r="F20" s="24"/>
      <c r="G20" s="7">
        <f t="shared" si="7"/>
        <v>15</v>
      </c>
      <c r="H20" s="7">
        <v>9</v>
      </c>
      <c r="I20" s="41">
        <v>9</v>
      </c>
      <c r="J20" s="41">
        <v>9</v>
      </c>
      <c r="K20" s="41">
        <v>9</v>
      </c>
      <c r="L20" s="41">
        <v>9</v>
      </c>
      <c r="M20" s="41">
        <v>9</v>
      </c>
      <c r="N20" s="7">
        <f t="shared" si="2"/>
        <v>54</v>
      </c>
      <c r="O20" s="56">
        <f t="shared" si="0"/>
        <v>90</v>
      </c>
      <c r="P20" s="54">
        <v>90</v>
      </c>
      <c r="Q20" s="26">
        <v>50</v>
      </c>
      <c r="R20" s="26">
        <v>45</v>
      </c>
      <c r="S20" s="26">
        <v>50</v>
      </c>
      <c r="T20" s="26">
        <v>55</v>
      </c>
      <c r="U20" s="4">
        <f t="shared" si="3"/>
        <v>200</v>
      </c>
      <c r="V20" s="51">
        <v>200</v>
      </c>
      <c r="W20" s="40">
        <f t="shared" si="4"/>
        <v>95.238095238095241</v>
      </c>
      <c r="X20" s="7">
        <v>23</v>
      </c>
      <c r="Y20" s="41">
        <v>15</v>
      </c>
      <c r="Z20" s="41">
        <v>10</v>
      </c>
      <c r="AA20" s="41">
        <v>20</v>
      </c>
      <c r="AB20" s="47">
        <f t="shared" si="5"/>
        <v>68</v>
      </c>
      <c r="AC20" s="51">
        <v>68</v>
      </c>
      <c r="AD20" s="40">
        <f t="shared" si="6"/>
        <v>75.555555555555557</v>
      </c>
    </row>
    <row r="21" spans="2:30">
      <c r="B21" s="3">
        <f t="shared" si="1"/>
        <v>16</v>
      </c>
      <c r="C21" s="3">
        <v>100</v>
      </c>
      <c r="D21" s="7">
        <v>90.476190476190482</v>
      </c>
      <c r="E21" s="7">
        <v>80</v>
      </c>
      <c r="F21" s="24"/>
      <c r="G21" s="7">
        <f t="shared" si="7"/>
        <v>16</v>
      </c>
      <c r="H21" s="3">
        <v>10</v>
      </c>
      <c r="I21" s="44">
        <v>10</v>
      </c>
      <c r="J21" s="44">
        <v>10</v>
      </c>
      <c r="K21" s="44">
        <v>10</v>
      </c>
      <c r="L21" s="44">
        <v>10</v>
      </c>
      <c r="M21" s="44">
        <v>10</v>
      </c>
      <c r="N21" s="7">
        <f t="shared" si="2"/>
        <v>60</v>
      </c>
      <c r="O21" s="56">
        <f t="shared" si="0"/>
        <v>100</v>
      </c>
      <c r="P21" s="54">
        <v>100</v>
      </c>
      <c r="Q21" s="26">
        <v>45</v>
      </c>
      <c r="R21" s="26">
        <v>40</v>
      </c>
      <c r="S21" s="26">
        <v>40</v>
      </c>
      <c r="T21" s="26">
        <v>55</v>
      </c>
      <c r="U21" s="4">
        <f t="shared" si="3"/>
        <v>180</v>
      </c>
      <c r="V21" s="51">
        <v>180</v>
      </c>
      <c r="W21" s="40">
        <f t="shared" si="4"/>
        <v>85.714285714285708</v>
      </c>
      <c r="X21" s="7">
        <v>23</v>
      </c>
      <c r="Y21" s="41">
        <v>20</v>
      </c>
      <c r="Z21" s="41">
        <v>15</v>
      </c>
      <c r="AA21" s="41">
        <v>10</v>
      </c>
      <c r="AB21" s="47">
        <f t="shared" si="5"/>
        <v>68</v>
      </c>
      <c r="AC21" s="51">
        <v>68</v>
      </c>
      <c r="AD21" s="40">
        <f t="shared" si="6"/>
        <v>75.555555555555557</v>
      </c>
    </row>
    <row r="22" spans="2:30">
      <c r="B22" s="3">
        <f t="shared" si="1"/>
        <v>17</v>
      </c>
      <c r="C22" s="3">
        <v>100</v>
      </c>
      <c r="D22" s="7">
        <v>90.476190476190482</v>
      </c>
      <c r="E22" s="7">
        <v>80</v>
      </c>
      <c r="F22" s="24"/>
      <c r="G22" s="7">
        <f t="shared" si="7"/>
        <v>17</v>
      </c>
      <c r="H22" s="45">
        <v>10</v>
      </c>
      <c r="I22" s="46">
        <v>10</v>
      </c>
      <c r="J22" s="46">
        <v>10</v>
      </c>
      <c r="K22" s="46">
        <v>10</v>
      </c>
      <c r="L22" s="46">
        <v>10</v>
      </c>
      <c r="M22" s="46">
        <v>10</v>
      </c>
      <c r="N22" s="7">
        <f t="shared" si="2"/>
        <v>60</v>
      </c>
      <c r="O22" s="56">
        <f t="shared" si="0"/>
        <v>100</v>
      </c>
      <c r="P22" s="54">
        <v>100</v>
      </c>
      <c r="Q22" s="26">
        <v>40</v>
      </c>
      <c r="R22" s="26">
        <v>45</v>
      </c>
      <c r="S22" s="26">
        <v>40</v>
      </c>
      <c r="T22" s="26">
        <v>55</v>
      </c>
      <c r="U22" s="4">
        <f t="shared" si="3"/>
        <v>180</v>
      </c>
      <c r="V22" s="51">
        <v>180</v>
      </c>
      <c r="W22" s="40">
        <f t="shared" si="4"/>
        <v>85.714285714285708</v>
      </c>
      <c r="X22" s="7">
        <v>20</v>
      </c>
      <c r="Y22" s="41">
        <v>15</v>
      </c>
      <c r="Z22" s="41">
        <v>20</v>
      </c>
      <c r="AA22" s="41">
        <v>15</v>
      </c>
      <c r="AB22" s="47">
        <f t="shared" si="5"/>
        <v>70</v>
      </c>
      <c r="AC22" s="51">
        <v>70</v>
      </c>
      <c r="AD22" s="40">
        <f t="shared" si="6"/>
        <v>77.777777777777771</v>
      </c>
    </row>
    <row r="23" spans="2:30">
      <c r="B23" s="3">
        <f t="shared" si="1"/>
        <v>18</v>
      </c>
      <c r="C23" s="3">
        <v>90</v>
      </c>
      <c r="D23" s="7">
        <v>90.476190476190482</v>
      </c>
      <c r="E23" s="7">
        <v>80</v>
      </c>
      <c r="F23" s="24"/>
      <c r="G23" s="7">
        <f t="shared" si="7"/>
        <v>18</v>
      </c>
      <c r="H23" s="3">
        <v>10</v>
      </c>
      <c r="I23" s="44">
        <v>10</v>
      </c>
      <c r="J23" s="44">
        <v>10</v>
      </c>
      <c r="K23" s="44">
        <v>10</v>
      </c>
      <c r="L23" s="44">
        <v>10</v>
      </c>
      <c r="M23" s="44">
        <v>10</v>
      </c>
      <c r="N23" s="7">
        <f t="shared" si="2"/>
        <v>60</v>
      </c>
      <c r="O23" s="56">
        <f t="shared" si="0"/>
        <v>100</v>
      </c>
      <c r="P23" s="54">
        <v>100</v>
      </c>
      <c r="Q23" s="26">
        <v>45</v>
      </c>
      <c r="R23" s="26">
        <v>45</v>
      </c>
      <c r="S23" s="26">
        <v>45</v>
      </c>
      <c r="T23" s="26">
        <v>55</v>
      </c>
      <c r="U23" s="4">
        <f t="shared" si="3"/>
        <v>190</v>
      </c>
      <c r="V23" s="51">
        <v>190</v>
      </c>
      <c r="W23" s="40">
        <f t="shared" si="4"/>
        <v>90.476190476190482</v>
      </c>
      <c r="X23" s="7">
        <v>25</v>
      </c>
      <c r="Y23" s="41">
        <v>20</v>
      </c>
      <c r="Z23" s="41">
        <v>15</v>
      </c>
      <c r="AA23" s="41">
        <v>15</v>
      </c>
      <c r="AB23" s="47">
        <f t="shared" si="5"/>
        <v>75</v>
      </c>
      <c r="AC23" s="51">
        <v>75</v>
      </c>
      <c r="AD23" s="40">
        <f t="shared" si="6"/>
        <v>83.333333333333329</v>
      </c>
    </row>
    <row r="24" spans="2:30">
      <c r="B24" s="3">
        <f t="shared" si="1"/>
        <v>19</v>
      </c>
      <c r="C24" s="3">
        <v>90</v>
      </c>
      <c r="D24" s="7">
        <v>90.476190476190482</v>
      </c>
      <c r="E24" s="7">
        <v>80</v>
      </c>
      <c r="F24" s="24"/>
      <c r="G24" s="7">
        <f t="shared" si="7"/>
        <v>19</v>
      </c>
      <c r="H24" s="45">
        <v>10</v>
      </c>
      <c r="I24" s="46">
        <v>10</v>
      </c>
      <c r="J24" s="46">
        <v>10</v>
      </c>
      <c r="K24" s="46">
        <v>10</v>
      </c>
      <c r="L24" s="46">
        <v>10</v>
      </c>
      <c r="M24" s="46">
        <v>10</v>
      </c>
      <c r="N24" s="7">
        <f t="shared" si="2"/>
        <v>60</v>
      </c>
      <c r="O24" s="56">
        <f t="shared" si="0"/>
        <v>100</v>
      </c>
      <c r="P24" s="54">
        <v>100</v>
      </c>
      <c r="Q24" s="26">
        <v>50</v>
      </c>
      <c r="R24" s="26">
        <v>50</v>
      </c>
      <c r="S24" s="26">
        <v>50</v>
      </c>
      <c r="T24" s="26">
        <v>60</v>
      </c>
      <c r="U24" s="4">
        <f t="shared" si="3"/>
        <v>210</v>
      </c>
      <c r="V24" s="51">
        <v>210</v>
      </c>
      <c r="W24" s="40">
        <f t="shared" si="4"/>
        <v>100</v>
      </c>
      <c r="X24" s="7">
        <v>25</v>
      </c>
      <c r="Y24" s="41">
        <v>15</v>
      </c>
      <c r="Z24" s="41">
        <v>20</v>
      </c>
      <c r="AA24" s="41">
        <v>15</v>
      </c>
      <c r="AB24" s="47">
        <f t="shared" si="5"/>
        <v>75</v>
      </c>
      <c r="AC24" s="51">
        <v>75</v>
      </c>
      <c r="AD24" s="40">
        <f t="shared" si="6"/>
        <v>83.333333333333329</v>
      </c>
    </row>
    <row r="25" spans="2:30">
      <c r="B25" s="3">
        <f t="shared" si="1"/>
        <v>20</v>
      </c>
      <c r="C25" s="3">
        <v>90</v>
      </c>
      <c r="D25" s="7">
        <v>85.714285714285708</v>
      </c>
      <c r="E25" s="7">
        <v>77.777777777777771</v>
      </c>
      <c r="F25" s="24"/>
      <c r="G25" s="7">
        <f t="shared" si="7"/>
        <v>20</v>
      </c>
      <c r="H25" s="7">
        <v>9</v>
      </c>
      <c r="I25" s="41">
        <v>9</v>
      </c>
      <c r="J25" s="41">
        <v>9</v>
      </c>
      <c r="K25" s="41">
        <v>9</v>
      </c>
      <c r="L25" s="41">
        <v>9</v>
      </c>
      <c r="M25" s="41">
        <v>9</v>
      </c>
      <c r="N25" s="7">
        <f t="shared" si="2"/>
        <v>54</v>
      </c>
      <c r="O25" s="56">
        <f t="shared" si="0"/>
        <v>90</v>
      </c>
      <c r="P25" s="54">
        <v>90</v>
      </c>
      <c r="Q25" s="26">
        <v>50</v>
      </c>
      <c r="R25" s="26">
        <v>50</v>
      </c>
      <c r="S25" s="26">
        <v>50</v>
      </c>
      <c r="T25" s="26">
        <v>60</v>
      </c>
      <c r="U25" s="4">
        <f t="shared" si="3"/>
        <v>210</v>
      </c>
      <c r="V25" s="51">
        <v>210</v>
      </c>
      <c r="W25" s="40">
        <f t="shared" si="4"/>
        <v>100</v>
      </c>
      <c r="X25" s="7">
        <v>20</v>
      </c>
      <c r="Y25" s="41">
        <v>15</v>
      </c>
      <c r="Z25" s="41">
        <v>13</v>
      </c>
      <c r="AA25" s="41">
        <v>20</v>
      </c>
      <c r="AB25" s="47">
        <f t="shared" si="5"/>
        <v>68</v>
      </c>
      <c r="AC25" s="51">
        <v>68</v>
      </c>
      <c r="AD25" s="40">
        <f t="shared" si="6"/>
        <v>75.555555555555557</v>
      </c>
    </row>
    <row r="26" spans="2:30">
      <c r="B26" s="3">
        <f t="shared" si="1"/>
        <v>21</v>
      </c>
      <c r="C26" s="3">
        <v>90</v>
      </c>
      <c r="D26" s="7">
        <v>85.714285714285708</v>
      </c>
      <c r="E26" s="7">
        <v>77.777777777777771</v>
      </c>
      <c r="F26" s="24"/>
      <c r="G26" s="7">
        <f t="shared" si="7"/>
        <v>21</v>
      </c>
      <c r="H26" s="3">
        <v>10</v>
      </c>
      <c r="I26" s="44">
        <v>10</v>
      </c>
      <c r="J26" s="44">
        <v>10</v>
      </c>
      <c r="K26" s="44">
        <v>10</v>
      </c>
      <c r="L26" s="44">
        <v>10</v>
      </c>
      <c r="M26" s="44">
        <v>10</v>
      </c>
      <c r="N26" s="7">
        <f t="shared" si="2"/>
        <v>60</v>
      </c>
      <c r="O26" s="56">
        <f t="shared" si="0"/>
        <v>100</v>
      </c>
      <c r="P26" s="54">
        <v>100</v>
      </c>
      <c r="Q26" s="26">
        <v>40</v>
      </c>
      <c r="R26" s="55">
        <v>40</v>
      </c>
      <c r="S26" s="55">
        <v>40</v>
      </c>
      <c r="T26" s="55">
        <v>50</v>
      </c>
      <c r="U26" s="4">
        <f t="shared" si="3"/>
        <v>170</v>
      </c>
      <c r="V26" s="51">
        <v>170</v>
      </c>
      <c r="W26" s="40">
        <f t="shared" si="4"/>
        <v>80.952380952380949</v>
      </c>
      <c r="X26" s="7">
        <v>25</v>
      </c>
      <c r="Y26" s="41">
        <v>15</v>
      </c>
      <c r="Z26" s="41">
        <v>15</v>
      </c>
      <c r="AA26" s="41">
        <v>20</v>
      </c>
      <c r="AB26" s="47">
        <f t="shared" si="5"/>
        <v>75</v>
      </c>
      <c r="AC26" s="51">
        <v>75</v>
      </c>
      <c r="AD26" s="40">
        <f t="shared" si="6"/>
        <v>83.333333333333329</v>
      </c>
    </row>
    <row r="27" spans="2:30">
      <c r="B27" s="3">
        <f t="shared" si="1"/>
        <v>22</v>
      </c>
      <c r="C27" s="3">
        <v>90</v>
      </c>
      <c r="D27" s="7">
        <v>85.714285714285708</v>
      </c>
      <c r="E27" s="7">
        <v>77.777777777777771</v>
      </c>
      <c r="F27" s="24"/>
      <c r="G27" s="7">
        <f t="shared" si="7"/>
        <v>22</v>
      </c>
      <c r="H27" s="7">
        <v>9</v>
      </c>
      <c r="I27" s="41">
        <v>9</v>
      </c>
      <c r="J27" s="41">
        <v>9</v>
      </c>
      <c r="K27" s="41">
        <v>9</v>
      </c>
      <c r="L27" s="41">
        <v>9</v>
      </c>
      <c r="M27" s="41">
        <v>9</v>
      </c>
      <c r="N27" s="7">
        <f t="shared" si="2"/>
        <v>54</v>
      </c>
      <c r="O27" s="56">
        <f t="shared" si="0"/>
        <v>90</v>
      </c>
      <c r="P27" s="54">
        <v>90</v>
      </c>
      <c r="Q27" s="26">
        <v>40</v>
      </c>
      <c r="R27" s="26">
        <v>45</v>
      </c>
      <c r="S27" s="26">
        <v>45</v>
      </c>
      <c r="T27" s="26">
        <v>50</v>
      </c>
      <c r="U27" s="4">
        <f t="shared" si="3"/>
        <v>180</v>
      </c>
      <c r="V27" s="51">
        <v>180</v>
      </c>
      <c r="W27" s="40">
        <f t="shared" si="4"/>
        <v>85.714285714285708</v>
      </c>
      <c r="X27" s="7">
        <v>23</v>
      </c>
      <c r="Y27" s="41">
        <v>15</v>
      </c>
      <c r="Z27" s="41">
        <v>15</v>
      </c>
      <c r="AA27" s="41">
        <v>15</v>
      </c>
      <c r="AB27" s="47">
        <f t="shared" si="5"/>
        <v>68</v>
      </c>
      <c r="AC27" s="51">
        <v>68</v>
      </c>
      <c r="AD27" s="40">
        <f t="shared" si="6"/>
        <v>75.555555555555557</v>
      </c>
    </row>
    <row r="28" spans="2:30">
      <c r="B28" s="3">
        <f t="shared" si="1"/>
        <v>23</v>
      </c>
      <c r="C28" s="3">
        <v>90</v>
      </c>
      <c r="D28" s="7">
        <v>85.714285714285708</v>
      </c>
      <c r="E28" s="7">
        <v>77.777777777777771</v>
      </c>
      <c r="F28" s="24"/>
      <c r="G28" s="7">
        <f t="shared" si="7"/>
        <v>23</v>
      </c>
      <c r="H28" s="7">
        <v>9</v>
      </c>
      <c r="I28" s="41">
        <v>9</v>
      </c>
      <c r="J28" s="41">
        <v>9</v>
      </c>
      <c r="K28" s="41">
        <v>9</v>
      </c>
      <c r="L28" s="41">
        <v>9</v>
      </c>
      <c r="M28" s="41">
        <v>9</v>
      </c>
      <c r="N28" s="7">
        <f t="shared" si="2"/>
        <v>54</v>
      </c>
      <c r="O28" s="56">
        <f t="shared" si="0"/>
        <v>90</v>
      </c>
      <c r="P28" s="54">
        <v>90</v>
      </c>
      <c r="Q28" s="26">
        <v>45</v>
      </c>
      <c r="R28" s="26">
        <v>45</v>
      </c>
      <c r="S28" s="26">
        <v>45</v>
      </c>
      <c r="T28" s="26">
        <v>55</v>
      </c>
      <c r="U28" s="4">
        <f t="shared" si="3"/>
        <v>190</v>
      </c>
      <c r="V28" s="51">
        <v>190</v>
      </c>
      <c r="W28" s="40">
        <f t="shared" si="4"/>
        <v>90.476190476190482</v>
      </c>
      <c r="X28" s="7">
        <v>27</v>
      </c>
      <c r="Y28" s="41">
        <v>10</v>
      </c>
      <c r="Z28" s="41">
        <v>20</v>
      </c>
      <c r="AA28" s="41">
        <v>15</v>
      </c>
      <c r="AB28" s="47">
        <f t="shared" si="5"/>
        <v>72</v>
      </c>
      <c r="AC28" s="51">
        <v>72</v>
      </c>
      <c r="AD28" s="40">
        <f t="shared" si="6"/>
        <v>80</v>
      </c>
    </row>
    <row r="29" spans="2:30">
      <c r="B29" s="3">
        <f t="shared" si="1"/>
        <v>24</v>
      </c>
      <c r="C29" s="3">
        <v>90</v>
      </c>
      <c r="D29" s="7">
        <v>85.714285714285708</v>
      </c>
      <c r="E29" s="7">
        <v>75.555555555555557</v>
      </c>
      <c r="F29" s="24"/>
      <c r="G29" s="7">
        <f t="shared" si="7"/>
        <v>24</v>
      </c>
      <c r="H29" s="7">
        <v>9</v>
      </c>
      <c r="I29" s="41">
        <v>9</v>
      </c>
      <c r="J29" s="41">
        <v>9</v>
      </c>
      <c r="K29" s="41">
        <v>9</v>
      </c>
      <c r="L29" s="41">
        <v>9</v>
      </c>
      <c r="M29" s="41">
        <v>9</v>
      </c>
      <c r="N29" s="7">
        <f t="shared" si="2"/>
        <v>54</v>
      </c>
      <c r="O29" s="56">
        <f t="shared" si="0"/>
        <v>90</v>
      </c>
      <c r="P29" s="54">
        <v>90</v>
      </c>
      <c r="Q29" s="26">
        <v>40</v>
      </c>
      <c r="R29" s="55">
        <v>40</v>
      </c>
      <c r="S29" s="55">
        <v>40</v>
      </c>
      <c r="T29" s="55">
        <v>50</v>
      </c>
      <c r="U29" s="4">
        <f t="shared" si="3"/>
        <v>170</v>
      </c>
      <c r="V29" s="51">
        <v>170</v>
      </c>
      <c r="W29" s="40">
        <f t="shared" si="4"/>
        <v>80.952380952380949</v>
      </c>
      <c r="X29" s="7">
        <v>30</v>
      </c>
      <c r="Y29" s="7">
        <v>20</v>
      </c>
      <c r="Z29" s="7">
        <v>19</v>
      </c>
      <c r="AA29" s="7">
        <v>19</v>
      </c>
      <c r="AB29" s="47">
        <f t="shared" si="5"/>
        <v>88</v>
      </c>
      <c r="AC29" s="51">
        <v>88</v>
      </c>
      <c r="AD29" s="40">
        <f t="shared" si="6"/>
        <v>97.777777777777771</v>
      </c>
    </row>
    <row r="30" spans="2:30">
      <c r="B30" s="3">
        <f t="shared" si="1"/>
        <v>25</v>
      </c>
      <c r="C30" s="3">
        <v>90</v>
      </c>
      <c r="D30" s="7">
        <v>80.952380952380949</v>
      </c>
      <c r="E30" s="7">
        <v>75.555555555555557</v>
      </c>
      <c r="F30" s="24"/>
      <c r="G30" s="7">
        <f t="shared" si="7"/>
        <v>25</v>
      </c>
      <c r="H30" s="3">
        <v>10</v>
      </c>
      <c r="I30" s="44">
        <v>10</v>
      </c>
      <c r="J30" s="44">
        <v>10</v>
      </c>
      <c r="K30" s="44">
        <v>10</v>
      </c>
      <c r="L30" s="44">
        <v>10</v>
      </c>
      <c r="M30" s="44">
        <v>10</v>
      </c>
      <c r="N30" s="7">
        <f t="shared" si="2"/>
        <v>60</v>
      </c>
      <c r="O30" s="56">
        <f t="shared" si="0"/>
        <v>100</v>
      </c>
      <c r="P30" s="54">
        <v>100</v>
      </c>
      <c r="Q30" s="26">
        <v>50</v>
      </c>
      <c r="R30" s="26">
        <v>50</v>
      </c>
      <c r="S30" s="26">
        <v>50</v>
      </c>
      <c r="T30" s="26">
        <v>60</v>
      </c>
      <c r="U30" s="4">
        <f t="shared" si="3"/>
        <v>210</v>
      </c>
      <c r="V30" s="51">
        <v>210</v>
      </c>
      <c r="W30" s="40">
        <f t="shared" si="4"/>
        <v>100</v>
      </c>
      <c r="X30" s="7">
        <v>30</v>
      </c>
      <c r="Y30" s="7">
        <v>20</v>
      </c>
      <c r="Z30" s="7">
        <v>20</v>
      </c>
      <c r="AA30" s="7">
        <v>20</v>
      </c>
      <c r="AB30" s="47">
        <f t="shared" si="5"/>
        <v>90</v>
      </c>
      <c r="AC30" s="51">
        <v>90</v>
      </c>
      <c r="AD30" s="40">
        <f t="shared" si="6"/>
        <v>100</v>
      </c>
    </row>
    <row r="31" spans="2:30">
      <c r="B31" s="3">
        <f t="shared" si="1"/>
        <v>26</v>
      </c>
      <c r="C31" s="3">
        <v>90</v>
      </c>
      <c r="D31" s="7">
        <v>80.952380952380949</v>
      </c>
      <c r="E31" s="7">
        <v>75.555555555555557</v>
      </c>
      <c r="F31" s="24"/>
      <c r="G31" s="7">
        <f t="shared" si="7"/>
        <v>26</v>
      </c>
      <c r="H31" s="7">
        <v>9</v>
      </c>
      <c r="I31" s="41">
        <v>9</v>
      </c>
      <c r="J31" s="41">
        <v>9</v>
      </c>
      <c r="K31" s="41">
        <v>9</v>
      </c>
      <c r="L31" s="41">
        <v>9</v>
      </c>
      <c r="M31" s="41">
        <v>9</v>
      </c>
      <c r="N31" s="7">
        <f t="shared" si="2"/>
        <v>54</v>
      </c>
      <c r="O31" s="56">
        <f t="shared" si="0"/>
        <v>90</v>
      </c>
      <c r="P31" s="54">
        <v>90</v>
      </c>
      <c r="Q31" s="26">
        <v>50</v>
      </c>
      <c r="R31" s="26">
        <v>50</v>
      </c>
      <c r="S31" s="26">
        <v>50</v>
      </c>
      <c r="T31" s="26">
        <v>60</v>
      </c>
      <c r="U31" s="4">
        <f t="shared" si="3"/>
        <v>210</v>
      </c>
      <c r="V31" s="51">
        <v>210</v>
      </c>
      <c r="W31" s="40">
        <f t="shared" si="4"/>
        <v>100</v>
      </c>
      <c r="X31" s="7">
        <v>27</v>
      </c>
      <c r="Y31" s="41">
        <v>20</v>
      </c>
      <c r="Z31" s="41">
        <v>10</v>
      </c>
      <c r="AA31" s="41">
        <v>15</v>
      </c>
      <c r="AB31" s="47">
        <f t="shared" si="5"/>
        <v>72</v>
      </c>
      <c r="AC31" s="51">
        <v>72</v>
      </c>
      <c r="AD31" s="40">
        <f t="shared" si="6"/>
        <v>80</v>
      </c>
    </row>
    <row r="32" spans="2:30">
      <c r="B32" s="3">
        <f t="shared" si="1"/>
        <v>27</v>
      </c>
      <c r="C32" s="3">
        <v>80</v>
      </c>
      <c r="D32" s="7">
        <v>80.952380952380949</v>
      </c>
      <c r="E32" s="7">
        <v>75.555555555555557</v>
      </c>
      <c r="F32" s="24"/>
      <c r="G32" s="7">
        <f t="shared" si="7"/>
        <v>27</v>
      </c>
      <c r="H32" s="3">
        <v>10</v>
      </c>
      <c r="I32" s="44">
        <v>10</v>
      </c>
      <c r="J32" s="44">
        <v>10</v>
      </c>
      <c r="K32" s="44">
        <v>10</v>
      </c>
      <c r="L32" s="44">
        <v>10</v>
      </c>
      <c r="M32" s="44">
        <v>10</v>
      </c>
      <c r="N32" s="7">
        <f t="shared" si="2"/>
        <v>60</v>
      </c>
      <c r="O32" s="56">
        <f t="shared" si="0"/>
        <v>100</v>
      </c>
      <c r="P32" s="54">
        <v>100</v>
      </c>
      <c r="Q32" s="26">
        <v>50</v>
      </c>
      <c r="R32" s="26">
        <v>50</v>
      </c>
      <c r="S32" s="26">
        <v>50</v>
      </c>
      <c r="T32" s="26">
        <v>60</v>
      </c>
      <c r="U32" s="4">
        <f t="shared" si="3"/>
        <v>210</v>
      </c>
      <c r="V32" s="51">
        <v>210</v>
      </c>
      <c r="W32" s="40">
        <f t="shared" si="4"/>
        <v>100</v>
      </c>
      <c r="X32" s="7">
        <v>30</v>
      </c>
      <c r="Y32" s="7">
        <v>20</v>
      </c>
      <c r="Z32" s="7">
        <v>20</v>
      </c>
      <c r="AA32" s="7">
        <v>20</v>
      </c>
      <c r="AB32" s="47">
        <f t="shared" si="5"/>
        <v>90</v>
      </c>
      <c r="AC32" s="51">
        <v>90</v>
      </c>
      <c r="AD32" s="40">
        <f t="shared" si="6"/>
        <v>100</v>
      </c>
    </row>
    <row r="33" spans="2:30">
      <c r="B33" s="3">
        <f t="shared" si="1"/>
        <v>28</v>
      </c>
      <c r="C33" s="4">
        <v>80</v>
      </c>
      <c r="D33" s="7">
        <v>80.952380952380949</v>
      </c>
      <c r="E33" s="7">
        <v>75.555555555555557</v>
      </c>
      <c r="F33" s="24"/>
      <c r="G33" s="7">
        <f t="shared" si="7"/>
        <v>28</v>
      </c>
      <c r="H33" s="45">
        <v>10</v>
      </c>
      <c r="I33" s="46">
        <v>10</v>
      </c>
      <c r="J33" s="46">
        <v>10</v>
      </c>
      <c r="K33" s="46">
        <v>10</v>
      </c>
      <c r="L33" s="46">
        <v>10</v>
      </c>
      <c r="M33" s="46">
        <v>10</v>
      </c>
      <c r="N33" s="7">
        <f t="shared" si="2"/>
        <v>60</v>
      </c>
      <c r="O33" s="56">
        <f t="shared" si="0"/>
        <v>100</v>
      </c>
      <c r="P33" s="54">
        <v>100</v>
      </c>
      <c r="Q33" s="26">
        <v>50</v>
      </c>
      <c r="R33" s="26">
        <v>50</v>
      </c>
      <c r="S33" s="26">
        <v>50</v>
      </c>
      <c r="T33" s="26">
        <v>60</v>
      </c>
      <c r="U33" s="4">
        <f t="shared" si="3"/>
        <v>210</v>
      </c>
      <c r="V33" s="51">
        <v>210</v>
      </c>
      <c r="W33" s="40">
        <f t="shared" si="4"/>
        <v>100</v>
      </c>
      <c r="X33" s="7">
        <v>30</v>
      </c>
      <c r="Y33" s="7">
        <v>20</v>
      </c>
      <c r="Z33" s="7">
        <v>20</v>
      </c>
      <c r="AA33" s="7">
        <v>20</v>
      </c>
      <c r="AB33" s="47">
        <f t="shared" si="5"/>
        <v>90</v>
      </c>
      <c r="AC33" s="51">
        <v>90</v>
      </c>
      <c r="AD33" s="40">
        <f t="shared" si="6"/>
        <v>100</v>
      </c>
    </row>
    <row r="34" spans="2:30" ht="21">
      <c r="B34" s="8" t="s">
        <v>26</v>
      </c>
      <c r="C34" s="30">
        <f>AVERAGE(C6:C33)</f>
        <v>95.357142857142861</v>
      </c>
      <c r="D34" s="30">
        <f t="shared" ref="D34" si="8">AVERAGE(D6:D33)</f>
        <v>93.027210884353707</v>
      </c>
      <c r="E34" s="30">
        <f>AVERAGE(E6:E33)</f>
        <v>84.047619047619065</v>
      </c>
      <c r="F34" s="30"/>
      <c r="G34" s="9"/>
      <c r="H34" s="30"/>
      <c r="I34" s="9"/>
      <c r="J34" s="9"/>
      <c r="K34" s="30"/>
      <c r="L34" s="30"/>
      <c r="M34" s="9"/>
      <c r="N34" s="9"/>
      <c r="O34" s="9"/>
      <c r="P34" s="30">
        <f>AVERAGE(P6:P33)</f>
        <v>95.357142857142861</v>
      </c>
      <c r="Q34" s="30"/>
      <c r="R34" s="30"/>
      <c r="S34" s="30"/>
      <c r="T34" s="30"/>
      <c r="U34" s="30"/>
      <c r="V34" s="31"/>
      <c r="W34" s="35">
        <f>AVERAGE(W6:W33)</f>
        <v>93.027210884353735</v>
      </c>
      <c r="X34" s="35"/>
      <c r="Y34" s="35"/>
      <c r="Z34" s="35"/>
      <c r="AA34" s="35"/>
      <c r="AB34" s="35"/>
      <c r="AC34" s="31"/>
      <c r="AD34" s="35">
        <f>AVERAGE(AD6:AD33)</f>
        <v>84.047619047619065</v>
      </c>
    </row>
    <row r="35" spans="2:30">
      <c r="B35" s="8" t="s">
        <v>27</v>
      </c>
      <c r="C35" s="9">
        <f>STDEV(C6:C33)</f>
        <v>6.3724771956018493</v>
      </c>
      <c r="D35" s="9">
        <f t="shared" ref="D35" si="9">STDEV(D6:D33)</f>
        <v>7.499295099389431</v>
      </c>
      <c r="E35" s="9">
        <f>STDEV(E6:E33)</f>
        <v>8.5544827808764374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W35" s="24"/>
      <c r="X35" s="24"/>
      <c r="Y35" s="24"/>
      <c r="Z35" s="24"/>
      <c r="AA35" s="24"/>
      <c r="AB35" s="24"/>
      <c r="AD35" s="24"/>
    </row>
    <row r="36" spans="2:30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W36" s="24"/>
      <c r="X36" s="24"/>
      <c r="Y36" s="24"/>
      <c r="Z36" s="24"/>
      <c r="AA36" s="24"/>
      <c r="AB36" s="24"/>
      <c r="AD36" s="24"/>
    </row>
    <row r="37" spans="2:30">
      <c r="B37" s="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2:30">
      <c r="B38" s="1" t="s">
        <v>25</v>
      </c>
      <c r="C38" s="5"/>
      <c r="D38" s="5"/>
      <c r="E38" s="5"/>
      <c r="F38" s="5"/>
      <c r="G38" s="1" t="s">
        <v>34</v>
      </c>
      <c r="I38" s="5"/>
      <c r="J38" s="5"/>
      <c r="K38" s="5"/>
      <c r="L38" s="5"/>
      <c r="M38" s="5"/>
      <c r="N38" s="5"/>
      <c r="O38" s="5"/>
      <c r="Q38" s="1"/>
      <c r="R38" s="1"/>
      <c r="S38" s="1"/>
      <c r="T38" s="1"/>
      <c r="U38" s="1"/>
    </row>
  </sheetData>
  <mergeCells count="3">
    <mergeCell ref="B4:B5"/>
    <mergeCell ref="H3:M3"/>
    <mergeCell ref="G4:G5"/>
  </mergeCells>
  <pageMargins left="0.7" right="0.7" top="0.75" bottom="0.75" header="0.3" footer="0.3"/>
  <pageSetup paperSize="9" orientation="portrait" horizontalDpi="1200" verticalDpi="1200" r:id="rId1"/>
  <ignoredErrors>
    <ignoredError sqref="U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98C1-98BA-4F36-A5C0-4E8D053D7375}">
  <dimension ref="B3:K38"/>
  <sheetViews>
    <sheetView topLeftCell="A7" zoomScale="80" zoomScaleNormal="80" workbookViewId="0">
      <selection activeCell="N10" sqref="N10"/>
    </sheetView>
  </sheetViews>
  <sheetFormatPr defaultRowHeight="20.399999999999999"/>
  <cols>
    <col min="3" max="5" width="20.21875" style="6" customWidth="1"/>
    <col min="6" max="6" width="16.33203125" style="6" customWidth="1"/>
    <col min="7" max="7" width="11" style="5" customWidth="1"/>
    <col min="8" max="8" width="7.5546875" style="1" customWidth="1"/>
    <col min="9" max="9" width="12.21875" style="5" customWidth="1"/>
    <col min="10" max="10" width="7.44140625" style="1" customWidth="1"/>
    <col min="11" max="11" width="13.21875" style="5" customWidth="1"/>
  </cols>
  <sheetData>
    <row r="3" spans="2:11" ht="21">
      <c r="D3" s="12"/>
      <c r="E3" s="12"/>
      <c r="F3" s="21"/>
      <c r="G3" s="28"/>
    </row>
    <row r="4" spans="2:11" ht="21">
      <c r="B4" s="59" t="s">
        <v>24</v>
      </c>
      <c r="C4" s="11" t="s">
        <v>23</v>
      </c>
      <c r="D4" s="11" t="s">
        <v>21</v>
      </c>
      <c r="E4" s="11" t="s">
        <v>22</v>
      </c>
      <c r="F4" s="22"/>
      <c r="G4" s="29" t="s">
        <v>32</v>
      </c>
      <c r="H4" s="32"/>
      <c r="I4" s="33" t="s">
        <v>30</v>
      </c>
      <c r="J4" s="33"/>
      <c r="K4" s="33" t="s">
        <v>31</v>
      </c>
    </row>
    <row r="5" spans="2:11" ht="21">
      <c r="B5" s="60"/>
      <c r="C5" s="2">
        <v>1</v>
      </c>
      <c r="D5" s="2">
        <v>1</v>
      </c>
      <c r="E5" s="2">
        <v>1</v>
      </c>
      <c r="F5" s="23"/>
      <c r="G5" s="27">
        <v>1</v>
      </c>
      <c r="H5" s="36" t="s">
        <v>33</v>
      </c>
      <c r="I5" s="34">
        <v>1</v>
      </c>
      <c r="J5" s="36" t="s">
        <v>33</v>
      </c>
      <c r="K5" s="34">
        <v>1</v>
      </c>
    </row>
    <row r="6" spans="2:11">
      <c r="B6" s="3">
        <v>1</v>
      </c>
      <c r="C6" s="3">
        <v>100</v>
      </c>
      <c r="D6" s="7">
        <v>100</v>
      </c>
      <c r="E6" s="7">
        <v>100</v>
      </c>
      <c r="F6" s="24"/>
      <c r="G6" s="26">
        <v>100</v>
      </c>
      <c r="H6" s="37">
        <v>180</v>
      </c>
      <c r="I6" s="7">
        <f>(H6*100)/210</f>
        <v>85.714285714285708</v>
      </c>
      <c r="J6" s="37">
        <v>88</v>
      </c>
      <c r="K6" s="7">
        <f>(J6*100)/90</f>
        <v>97.777777777777771</v>
      </c>
    </row>
    <row r="7" spans="2:11">
      <c r="B7" s="3">
        <f t="shared" ref="B7:B33" si="0">B6+1</f>
        <v>2</v>
      </c>
      <c r="C7" s="3">
        <v>100</v>
      </c>
      <c r="D7" s="7">
        <v>100</v>
      </c>
      <c r="E7" s="7">
        <v>100</v>
      </c>
      <c r="F7" s="24"/>
      <c r="G7" s="26">
        <v>100</v>
      </c>
      <c r="H7" s="37">
        <v>210</v>
      </c>
      <c r="I7" s="7">
        <f t="shared" ref="I7:I33" si="1">(H7*100)/210</f>
        <v>100</v>
      </c>
      <c r="J7" s="37">
        <v>85</v>
      </c>
      <c r="K7" s="7">
        <f t="shared" ref="K7:K33" si="2">(J7*100)/90</f>
        <v>94.444444444444443</v>
      </c>
    </row>
    <row r="8" spans="2:11">
      <c r="B8" s="3">
        <f t="shared" si="0"/>
        <v>3</v>
      </c>
      <c r="C8" s="3">
        <v>100</v>
      </c>
      <c r="D8" s="7">
        <v>100</v>
      </c>
      <c r="E8" s="7">
        <v>100</v>
      </c>
      <c r="F8" s="24"/>
      <c r="G8" s="26">
        <v>80</v>
      </c>
      <c r="H8" s="37">
        <v>170</v>
      </c>
      <c r="I8" s="7">
        <f t="shared" si="1"/>
        <v>80.952380952380949</v>
      </c>
      <c r="J8" s="37">
        <v>72</v>
      </c>
      <c r="K8" s="7">
        <f t="shared" si="2"/>
        <v>80</v>
      </c>
    </row>
    <row r="9" spans="2:11">
      <c r="B9" s="3">
        <f t="shared" si="0"/>
        <v>4</v>
      </c>
      <c r="C9" s="3">
        <v>100</v>
      </c>
      <c r="D9" s="7">
        <v>100</v>
      </c>
      <c r="E9" s="7">
        <v>97.777777777777771</v>
      </c>
      <c r="F9" s="24"/>
      <c r="G9" s="26">
        <v>100</v>
      </c>
      <c r="H9" s="37">
        <v>210</v>
      </c>
      <c r="I9" s="7">
        <f t="shared" si="1"/>
        <v>100</v>
      </c>
      <c r="J9" s="37">
        <v>70</v>
      </c>
      <c r="K9" s="7">
        <f t="shared" si="2"/>
        <v>77.777777777777771</v>
      </c>
    </row>
    <row r="10" spans="2:11">
      <c r="B10" s="3">
        <f t="shared" si="0"/>
        <v>5</v>
      </c>
      <c r="C10" s="3">
        <v>100</v>
      </c>
      <c r="D10" s="7">
        <v>100</v>
      </c>
      <c r="E10" s="7">
        <v>97.777777777777771</v>
      </c>
      <c r="F10" s="24"/>
      <c r="G10" s="26">
        <v>100</v>
      </c>
      <c r="H10" s="37">
        <v>210</v>
      </c>
      <c r="I10" s="7">
        <f t="shared" si="1"/>
        <v>100</v>
      </c>
      <c r="J10" s="37">
        <v>70</v>
      </c>
      <c r="K10" s="7">
        <f t="shared" si="2"/>
        <v>77.777777777777771</v>
      </c>
    </row>
    <row r="11" spans="2:11">
      <c r="B11" s="3">
        <f t="shared" si="0"/>
        <v>6</v>
      </c>
      <c r="C11" s="3">
        <v>100</v>
      </c>
      <c r="D11" s="7">
        <v>100</v>
      </c>
      <c r="E11" s="7">
        <v>94.444444444444443</v>
      </c>
      <c r="F11" s="24"/>
      <c r="G11" s="26">
        <v>90</v>
      </c>
      <c r="H11" s="37">
        <v>170</v>
      </c>
      <c r="I11" s="7">
        <f t="shared" si="1"/>
        <v>80.952380952380949</v>
      </c>
      <c r="J11" s="37">
        <v>70</v>
      </c>
      <c r="K11" s="7">
        <f t="shared" si="2"/>
        <v>77.777777777777771</v>
      </c>
    </row>
    <row r="12" spans="2:11">
      <c r="B12" s="3">
        <f t="shared" si="0"/>
        <v>7</v>
      </c>
      <c r="C12" s="3">
        <v>100</v>
      </c>
      <c r="D12" s="7">
        <v>100</v>
      </c>
      <c r="E12" s="7">
        <v>94.444444444444443</v>
      </c>
      <c r="F12" s="24"/>
      <c r="G12" s="26">
        <v>100</v>
      </c>
      <c r="H12" s="37">
        <v>190</v>
      </c>
      <c r="I12" s="7">
        <f t="shared" si="1"/>
        <v>90.476190476190482</v>
      </c>
      <c r="J12" s="37">
        <v>72</v>
      </c>
      <c r="K12" s="7">
        <f t="shared" si="2"/>
        <v>80</v>
      </c>
    </row>
    <row r="13" spans="2:11">
      <c r="B13" s="3">
        <f t="shared" si="0"/>
        <v>8</v>
      </c>
      <c r="C13" s="3">
        <v>100</v>
      </c>
      <c r="D13" s="7">
        <v>100</v>
      </c>
      <c r="E13" s="7">
        <v>83.333333333333329</v>
      </c>
      <c r="F13" s="24"/>
      <c r="G13" s="26">
        <v>100</v>
      </c>
      <c r="H13" s="37">
        <v>210</v>
      </c>
      <c r="I13" s="7">
        <f t="shared" si="1"/>
        <v>100</v>
      </c>
      <c r="J13" s="37">
        <v>72</v>
      </c>
      <c r="K13" s="7">
        <f t="shared" si="2"/>
        <v>80</v>
      </c>
    </row>
    <row r="14" spans="2:11">
      <c r="B14" s="3">
        <f t="shared" si="0"/>
        <v>9</v>
      </c>
      <c r="C14" s="3">
        <v>100</v>
      </c>
      <c r="D14" s="7">
        <v>100</v>
      </c>
      <c r="E14" s="7">
        <v>83.333333333333329</v>
      </c>
      <c r="F14" s="24"/>
      <c r="G14" s="26">
        <v>90</v>
      </c>
      <c r="H14" s="37">
        <v>210</v>
      </c>
      <c r="I14" s="7">
        <f t="shared" si="1"/>
        <v>100</v>
      </c>
      <c r="J14" s="37">
        <v>75</v>
      </c>
      <c r="K14" s="7">
        <f t="shared" si="2"/>
        <v>83.333333333333329</v>
      </c>
    </row>
    <row r="15" spans="2:11">
      <c r="B15" s="3">
        <f t="shared" si="0"/>
        <v>10</v>
      </c>
      <c r="C15" s="3">
        <v>100</v>
      </c>
      <c r="D15" s="7">
        <v>100</v>
      </c>
      <c r="E15" s="7">
        <v>83.333333333333329</v>
      </c>
      <c r="F15" s="24"/>
      <c r="G15" s="26">
        <v>80</v>
      </c>
      <c r="H15" s="37">
        <v>200</v>
      </c>
      <c r="I15" s="7">
        <f t="shared" si="1"/>
        <v>95.238095238095241</v>
      </c>
      <c r="J15" s="37">
        <v>75</v>
      </c>
      <c r="K15" s="7">
        <f t="shared" si="2"/>
        <v>83.333333333333329</v>
      </c>
    </row>
    <row r="16" spans="2:11">
      <c r="B16" s="3">
        <f t="shared" si="0"/>
        <v>11</v>
      </c>
      <c r="C16" s="3">
        <v>100</v>
      </c>
      <c r="D16" s="7">
        <v>100</v>
      </c>
      <c r="E16" s="7">
        <v>83.333333333333329</v>
      </c>
      <c r="F16" s="24"/>
      <c r="G16" s="26">
        <v>90</v>
      </c>
      <c r="H16" s="37">
        <v>180</v>
      </c>
      <c r="I16" s="7">
        <f t="shared" si="1"/>
        <v>85.714285714285708</v>
      </c>
      <c r="J16" s="37">
        <v>75</v>
      </c>
      <c r="K16" s="7">
        <f t="shared" si="2"/>
        <v>83.333333333333329</v>
      </c>
    </row>
    <row r="17" spans="2:11">
      <c r="B17" s="3">
        <f t="shared" si="0"/>
        <v>12</v>
      </c>
      <c r="C17" s="3">
        <v>100</v>
      </c>
      <c r="D17" s="7">
        <v>100</v>
      </c>
      <c r="E17" s="7">
        <v>83.333333333333329</v>
      </c>
      <c r="F17" s="24"/>
      <c r="G17" s="26">
        <v>100</v>
      </c>
      <c r="H17" s="37">
        <v>210</v>
      </c>
      <c r="I17" s="7">
        <f t="shared" si="1"/>
        <v>100</v>
      </c>
      <c r="J17" s="37">
        <v>85</v>
      </c>
      <c r="K17" s="7">
        <f t="shared" si="2"/>
        <v>94.444444444444443</v>
      </c>
    </row>
    <row r="18" spans="2:11">
      <c r="B18" s="3">
        <f t="shared" si="0"/>
        <v>13</v>
      </c>
      <c r="C18" s="3">
        <v>100</v>
      </c>
      <c r="D18" s="7">
        <v>100</v>
      </c>
      <c r="E18" s="7">
        <v>83.333333333333329</v>
      </c>
      <c r="F18" s="24"/>
      <c r="G18" s="26">
        <v>100</v>
      </c>
      <c r="H18" s="37">
        <v>190</v>
      </c>
      <c r="I18" s="7">
        <f t="shared" si="1"/>
        <v>90.476190476190482</v>
      </c>
      <c r="J18" s="37">
        <v>68</v>
      </c>
      <c r="K18" s="7">
        <f t="shared" si="2"/>
        <v>75.555555555555557</v>
      </c>
    </row>
    <row r="19" spans="2:11">
      <c r="B19" s="3">
        <f t="shared" si="0"/>
        <v>14</v>
      </c>
      <c r="C19" s="3">
        <v>100</v>
      </c>
      <c r="D19" s="7">
        <v>95.238095238095241</v>
      </c>
      <c r="E19" s="7">
        <v>80</v>
      </c>
      <c r="F19" s="24"/>
      <c r="G19" s="26">
        <v>100</v>
      </c>
      <c r="H19" s="37">
        <v>210</v>
      </c>
      <c r="I19" s="7">
        <f t="shared" si="1"/>
        <v>100</v>
      </c>
      <c r="J19" s="37">
        <v>72</v>
      </c>
      <c r="K19" s="7">
        <f t="shared" si="2"/>
        <v>80</v>
      </c>
    </row>
    <row r="20" spans="2:11">
      <c r="B20" s="3">
        <f t="shared" si="0"/>
        <v>15</v>
      </c>
      <c r="C20" s="3">
        <v>100</v>
      </c>
      <c r="D20" s="7">
        <v>95.238095238095241</v>
      </c>
      <c r="E20" s="7">
        <v>80</v>
      </c>
      <c r="F20" s="24"/>
      <c r="G20" s="26">
        <v>90</v>
      </c>
      <c r="H20" s="37">
        <v>200</v>
      </c>
      <c r="I20" s="7">
        <f t="shared" si="1"/>
        <v>95.238095238095241</v>
      </c>
      <c r="J20" s="37">
        <v>68</v>
      </c>
      <c r="K20" s="7">
        <f t="shared" si="2"/>
        <v>75.555555555555557</v>
      </c>
    </row>
    <row r="21" spans="2:11">
      <c r="B21" s="3">
        <f t="shared" si="0"/>
        <v>16</v>
      </c>
      <c r="C21" s="3">
        <v>100</v>
      </c>
      <c r="D21" s="7">
        <v>90.476190476190482</v>
      </c>
      <c r="E21" s="7">
        <v>80</v>
      </c>
      <c r="F21" s="24"/>
      <c r="G21" s="26">
        <v>100</v>
      </c>
      <c r="H21" s="37">
        <v>180</v>
      </c>
      <c r="I21" s="7">
        <f t="shared" si="1"/>
        <v>85.714285714285708</v>
      </c>
      <c r="J21" s="37">
        <v>68</v>
      </c>
      <c r="K21" s="7">
        <f t="shared" si="2"/>
        <v>75.555555555555557</v>
      </c>
    </row>
    <row r="22" spans="2:11">
      <c r="B22" s="3">
        <f t="shared" si="0"/>
        <v>17</v>
      </c>
      <c r="C22" s="3">
        <v>100</v>
      </c>
      <c r="D22" s="7">
        <v>90.476190476190482</v>
      </c>
      <c r="E22" s="7">
        <v>80</v>
      </c>
      <c r="F22" s="24"/>
      <c r="G22" s="26">
        <v>100</v>
      </c>
      <c r="H22" s="37">
        <v>180</v>
      </c>
      <c r="I22" s="7">
        <f t="shared" si="1"/>
        <v>85.714285714285708</v>
      </c>
      <c r="J22" s="37">
        <v>70</v>
      </c>
      <c r="K22" s="7">
        <f t="shared" si="2"/>
        <v>77.777777777777771</v>
      </c>
    </row>
    <row r="23" spans="2:11">
      <c r="B23" s="3">
        <f t="shared" si="0"/>
        <v>18</v>
      </c>
      <c r="C23" s="3">
        <v>90</v>
      </c>
      <c r="D23" s="7">
        <v>90.476190476190482</v>
      </c>
      <c r="E23" s="7">
        <v>80</v>
      </c>
      <c r="F23" s="24"/>
      <c r="G23" s="26">
        <v>100</v>
      </c>
      <c r="H23" s="37">
        <v>190</v>
      </c>
      <c r="I23" s="7">
        <f t="shared" si="1"/>
        <v>90.476190476190482</v>
      </c>
      <c r="J23" s="37">
        <v>75</v>
      </c>
      <c r="K23" s="7">
        <f t="shared" si="2"/>
        <v>83.333333333333329</v>
      </c>
    </row>
    <row r="24" spans="2:11">
      <c r="B24" s="3">
        <f t="shared" si="0"/>
        <v>19</v>
      </c>
      <c r="C24" s="3">
        <v>90</v>
      </c>
      <c r="D24" s="7">
        <v>90.476190476190482</v>
      </c>
      <c r="E24" s="7">
        <v>80</v>
      </c>
      <c r="F24" s="24"/>
      <c r="G24" s="26">
        <v>100</v>
      </c>
      <c r="H24" s="37">
        <v>210</v>
      </c>
      <c r="I24" s="7">
        <f t="shared" si="1"/>
        <v>100</v>
      </c>
      <c r="J24" s="37">
        <v>75</v>
      </c>
      <c r="K24" s="7">
        <f t="shared" si="2"/>
        <v>83.333333333333329</v>
      </c>
    </row>
    <row r="25" spans="2:11">
      <c r="B25" s="3">
        <f t="shared" si="0"/>
        <v>20</v>
      </c>
      <c r="C25" s="3">
        <v>90</v>
      </c>
      <c r="D25" s="7">
        <v>85.714285714285708</v>
      </c>
      <c r="E25" s="7">
        <v>77.777777777777771</v>
      </c>
      <c r="F25" s="24"/>
      <c r="G25" s="26">
        <v>90</v>
      </c>
      <c r="H25" s="37">
        <v>210</v>
      </c>
      <c r="I25" s="7">
        <f t="shared" si="1"/>
        <v>100</v>
      </c>
      <c r="J25" s="37">
        <v>68</v>
      </c>
      <c r="K25" s="7">
        <f t="shared" si="2"/>
        <v>75.555555555555557</v>
      </c>
    </row>
    <row r="26" spans="2:11">
      <c r="B26" s="3">
        <f t="shared" si="0"/>
        <v>21</v>
      </c>
      <c r="C26" s="3">
        <v>90</v>
      </c>
      <c r="D26" s="7">
        <v>85.714285714285708</v>
      </c>
      <c r="E26" s="7">
        <v>77.777777777777771</v>
      </c>
      <c r="F26" s="24"/>
      <c r="G26" s="26">
        <v>100</v>
      </c>
      <c r="H26" s="37">
        <v>170</v>
      </c>
      <c r="I26" s="7">
        <f t="shared" si="1"/>
        <v>80.952380952380949</v>
      </c>
      <c r="J26" s="37">
        <v>75</v>
      </c>
      <c r="K26" s="7">
        <f t="shared" si="2"/>
        <v>83.333333333333329</v>
      </c>
    </row>
    <row r="27" spans="2:11">
      <c r="B27" s="3">
        <f t="shared" si="0"/>
        <v>22</v>
      </c>
      <c r="C27" s="3">
        <v>90</v>
      </c>
      <c r="D27" s="7">
        <v>85.714285714285708</v>
      </c>
      <c r="E27" s="7">
        <v>77.777777777777771</v>
      </c>
      <c r="F27" s="24"/>
      <c r="G27" s="26">
        <v>90</v>
      </c>
      <c r="H27" s="37">
        <v>180</v>
      </c>
      <c r="I27" s="7">
        <f t="shared" si="1"/>
        <v>85.714285714285708</v>
      </c>
      <c r="J27" s="37">
        <v>68</v>
      </c>
      <c r="K27" s="7">
        <f t="shared" si="2"/>
        <v>75.555555555555557</v>
      </c>
    </row>
    <row r="28" spans="2:11">
      <c r="B28" s="3">
        <f t="shared" si="0"/>
        <v>23</v>
      </c>
      <c r="C28" s="3">
        <v>90</v>
      </c>
      <c r="D28" s="7">
        <v>85.714285714285708</v>
      </c>
      <c r="E28" s="7">
        <v>77.777777777777771</v>
      </c>
      <c r="F28" s="24"/>
      <c r="G28" s="26">
        <v>90</v>
      </c>
      <c r="H28" s="37">
        <v>190</v>
      </c>
      <c r="I28" s="7">
        <f t="shared" si="1"/>
        <v>90.476190476190482</v>
      </c>
      <c r="J28" s="37">
        <v>72</v>
      </c>
      <c r="K28" s="7">
        <f t="shared" si="2"/>
        <v>80</v>
      </c>
    </row>
    <row r="29" spans="2:11">
      <c r="B29" s="3">
        <f t="shared" si="0"/>
        <v>24</v>
      </c>
      <c r="C29" s="3">
        <v>90</v>
      </c>
      <c r="D29" s="7">
        <v>85.714285714285708</v>
      </c>
      <c r="E29" s="7">
        <v>75.555555555555557</v>
      </c>
      <c r="F29" s="24"/>
      <c r="G29" s="26">
        <v>90</v>
      </c>
      <c r="H29" s="37">
        <v>170</v>
      </c>
      <c r="I29" s="7">
        <f t="shared" si="1"/>
        <v>80.952380952380949</v>
      </c>
      <c r="J29" s="37">
        <v>88</v>
      </c>
      <c r="K29" s="7">
        <f t="shared" si="2"/>
        <v>97.777777777777771</v>
      </c>
    </row>
    <row r="30" spans="2:11">
      <c r="B30" s="3">
        <f t="shared" si="0"/>
        <v>25</v>
      </c>
      <c r="C30" s="3">
        <v>90</v>
      </c>
      <c r="D30" s="7">
        <v>80.952380952380949</v>
      </c>
      <c r="E30" s="7">
        <v>75.555555555555557</v>
      </c>
      <c r="F30" s="24"/>
      <c r="G30" s="26">
        <v>100</v>
      </c>
      <c r="H30" s="37">
        <v>210</v>
      </c>
      <c r="I30" s="7">
        <f t="shared" si="1"/>
        <v>100</v>
      </c>
      <c r="J30" s="37">
        <v>90</v>
      </c>
      <c r="K30" s="7">
        <f t="shared" si="2"/>
        <v>100</v>
      </c>
    </row>
    <row r="31" spans="2:11">
      <c r="B31" s="3">
        <f t="shared" si="0"/>
        <v>26</v>
      </c>
      <c r="C31" s="3">
        <v>90</v>
      </c>
      <c r="D31" s="7">
        <v>80.952380952380949</v>
      </c>
      <c r="E31" s="7">
        <v>75.555555555555557</v>
      </c>
      <c r="F31" s="24"/>
      <c r="G31" s="26">
        <v>90</v>
      </c>
      <c r="H31" s="37">
        <v>210</v>
      </c>
      <c r="I31" s="7">
        <f t="shared" si="1"/>
        <v>100</v>
      </c>
      <c r="J31" s="37">
        <v>72</v>
      </c>
      <c r="K31" s="7">
        <f t="shared" si="2"/>
        <v>80</v>
      </c>
    </row>
    <row r="32" spans="2:11">
      <c r="B32" s="3">
        <f t="shared" si="0"/>
        <v>27</v>
      </c>
      <c r="C32" s="3">
        <v>80</v>
      </c>
      <c r="D32" s="7">
        <v>80.952380952380949</v>
      </c>
      <c r="E32" s="7">
        <v>75.555555555555557</v>
      </c>
      <c r="F32" s="24"/>
      <c r="G32" s="26">
        <v>100</v>
      </c>
      <c r="H32" s="37">
        <v>210</v>
      </c>
      <c r="I32" s="7">
        <f t="shared" si="1"/>
        <v>100</v>
      </c>
      <c r="J32" s="37">
        <v>90</v>
      </c>
      <c r="K32" s="7">
        <f t="shared" si="2"/>
        <v>100</v>
      </c>
    </row>
    <row r="33" spans="2:11">
      <c r="B33" s="3">
        <f t="shared" si="0"/>
        <v>28</v>
      </c>
      <c r="C33" s="4">
        <v>80</v>
      </c>
      <c r="D33" s="7">
        <v>80.952380952380949</v>
      </c>
      <c r="E33" s="7">
        <v>75.555555555555557</v>
      </c>
      <c r="F33" s="24"/>
      <c r="G33" s="26">
        <v>100</v>
      </c>
      <c r="H33" s="37">
        <v>210</v>
      </c>
      <c r="I33" s="7">
        <f t="shared" si="1"/>
        <v>100</v>
      </c>
      <c r="J33" s="37">
        <v>90</v>
      </c>
      <c r="K33" s="7">
        <f t="shared" si="2"/>
        <v>100</v>
      </c>
    </row>
    <row r="34" spans="2:11" ht="21">
      <c r="B34" s="8" t="s">
        <v>26</v>
      </c>
      <c r="C34" s="30">
        <f>AVERAGE(C6:C33)</f>
        <v>95.357142857142861</v>
      </c>
      <c r="D34" s="30">
        <f t="shared" ref="D34" si="3">AVERAGE(D6:D33)</f>
        <v>93.027210884353707</v>
      </c>
      <c r="E34" s="30">
        <f>AVERAGE(E6:E33)</f>
        <v>84.047619047619065</v>
      </c>
      <c r="F34" s="9"/>
      <c r="G34" s="30">
        <f>AVERAGE(G6:G33)</f>
        <v>95.357142857142861</v>
      </c>
      <c r="H34" s="31"/>
      <c r="I34" s="35">
        <f>AVERAGE(I6:I33)</f>
        <v>93.027210884353735</v>
      </c>
      <c r="J34" s="31"/>
      <c r="K34" s="35">
        <f>AVERAGE(K6:K33)</f>
        <v>84.047619047619065</v>
      </c>
    </row>
    <row r="35" spans="2:11">
      <c r="B35" s="8" t="s">
        <v>27</v>
      </c>
      <c r="C35" s="9">
        <f>STDEV(C6:C33)</f>
        <v>6.3724771956018493</v>
      </c>
      <c r="D35" s="9">
        <f t="shared" ref="D35" si="4">STDEV(D6:D33)</f>
        <v>7.499295099389431</v>
      </c>
      <c r="E35" s="9">
        <f>STDEV(E6:E33)</f>
        <v>8.5544827808764374</v>
      </c>
      <c r="F35" s="9"/>
      <c r="G35" s="9"/>
      <c r="I35" s="24"/>
      <c r="K35" s="24"/>
    </row>
    <row r="36" spans="2:11">
      <c r="B36" s="8"/>
      <c r="C36" s="9"/>
      <c r="D36" s="9"/>
      <c r="E36" s="9"/>
      <c r="F36" s="9"/>
      <c r="G36" s="9"/>
      <c r="I36" s="24"/>
      <c r="K36" s="24"/>
    </row>
    <row r="37" spans="2:11">
      <c r="B37" s="1"/>
      <c r="C37" s="10"/>
      <c r="D37" s="10"/>
      <c r="E37" s="10"/>
      <c r="F37" s="10"/>
      <c r="G37" s="10"/>
    </row>
    <row r="38" spans="2:11">
      <c r="B38" s="1" t="s">
        <v>25</v>
      </c>
      <c r="C38" s="5"/>
      <c r="D38" s="5"/>
      <c r="E38" s="5"/>
      <c r="F38" s="5"/>
      <c r="G38" s="1" t="s">
        <v>34</v>
      </c>
    </row>
  </sheetData>
  <mergeCells count="1">
    <mergeCell ref="B4:B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การตอบแบบฟอร์ม 1</vt:lpstr>
      <vt:lpstr>คะแนน (ใหม่)</vt:lpstr>
      <vt:lpstr>คะแนน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2023-08-12T05:08:49Z</dcterms:created>
  <dcterms:modified xsi:type="dcterms:W3CDTF">2023-08-12T05:33:44Z</dcterms:modified>
</cp:coreProperties>
</file>